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R26" i="1" l="1"/>
  <c r="Q34" i="1"/>
  <c r="R34" i="1" s="1"/>
  <c r="S34" i="1" s="1"/>
  <c r="T34" i="1" s="1"/>
  <c r="L34" i="1"/>
  <c r="H34" i="1"/>
  <c r="E34" i="1"/>
  <c r="I33" i="1"/>
  <c r="R33" i="1" s="1"/>
  <c r="S33" i="1" s="1"/>
  <c r="T33" i="1" s="1"/>
  <c r="E33" i="1"/>
  <c r="L32" i="1"/>
  <c r="R32" i="1" s="1"/>
  <c r="S32" i="1" s="1"/>
  <c r="T32" i="1" s="1"/>
  <c r="H32" i="1"/>
  <c r="E32" i="1"/>
  <c r="P31" i="1"/>
  <c r="R31" i="1" s="1"/>
  <c r="S31" i="1" s="1"/>
  <c r="T31" i="1" s="1"/>
  <c r="J31" i="1"/>
  <c r="F31" i="1"/>
  <c r="E31" i="1"/>
  <c r="R30" i="1"/>
  <c r="S30" i="1" s="1"/>
  <c r="T30" i="1" s="1"/>
  <c r="E30" i="1"/>
  <c r="I29" i="1"/>
  <c r="R29" i="1" s="1"/>
  <c r="S29" i="1" s="1"/>
  <c r="T29" i="1" s="1"/>
  <c r="G29" i="1"/>
  <c r="E29" i="1"/>
  <c r="O28" i="1"/>
  <c r="R28" i="1" s="1"/>
  <c r="S28" i="1" s="1"/>
  <c r="N28" i="1"/>
  <c r="K28" i="1"/>
  <c r="J28" i="1"/>
  <c r="I28" i="1"/>
  <c r="G28" i="1"/>
  <c r="F28" i="1"/>
  <c r="E28" i="1"/>
  <c r="Q27" i="1"/>
  <c r="R27" i="1" s="1"/>
  <c r="S27" i="1" s="1"/>
  <c r="T27" i="1" s="1"/>
  <c r="P27" i="1"/>
  <c r="O27" i="1"/>
  <c r="N27" i="1"/>
  <c r="M27" i="1"/>
  <c r="L27" i="1"/>
  <c r="K27" i="1"/>
  <c r="J27" i="1"/>
  <c r="I27" i="1"/>
  <c r="H27" i="1"/>
  <c r="G27" i="1"/>
  <c r="F27" i="1"/>
  <c r="E27" i="1"/>
  <c r="Q26" i="1"/>
  <c r="P26" i="1"/>
  <c r="O26" i="1"/>
  <c r="N26" i="1"/>
  <c r="M26" i="1"/>
  <c r="L26" i="1"/>
  <c r="K26" i="1"/>
  <c r="I26" i="1"/>
  <c r="H26" i="1"/>
  <c r="G26" i="1"/>
  <c r="F26" i="1"/>
  <c r="E26" i="1"/>
  <c r="Q25" i="1"/>
  <c r="P25" i="1"/>
  <c r="O25" i="1"/>
  <c r="K25" i="1"/>
  <c r="R25" i="1" s="1"/>
  <c r="S25" i="1" s="1"/>
  <c r="T25" i="1" s="1"/>
  <c r="J25" i="1"/>
  <c r="E25" i="1"/>
  <c r="Q24" i="1"/>
  <c r="L24" i="1"/>
  <c r="K24" i="1"/>
  <c r="J24" i="1"/>
  <c r="I24" i="1"/>
  <c r="H24" i="1"/>
  <c r="R24" i="1" s="1"/>
  <c r="S24" i="1" s="1"/>
  <c r="T24" i="1" s="1"/>
  <c r="G24" i="1"/>
  <c r="F24" i="1"/>
  <c r="E24" i="1"/>
  <c r="K23" i="1"/>
  <c r="R23" i="1" s="1"/>
  <c r="S23" i="1" s="1"/>
  <c r="T23" i="1" s="1"/>
  <c r="I23" i="1"/>
  <c r="F23" i="1"/>
  <c r="E23" i="1"/>
  <c r="P22" i="1"/>
  <c r="R22" i="1" s="1"/>
  <c r="S22" i="1" s="1"/>
  <c r="T22" i="1" s="1"/>
  <c r="O22" i="1"/>
  <c r="N22" i="1"/>
  <c r="L22" i="1"/>
  <c r="J22" i="1"/>
  <c r="H22" i="1"/>
  <c r="F22" i="1"/>
  <c r="E22" i="1"/>
  <c r="Q21" i="1"/>
  <c r="R21" i="1" s="1"/>
  <c r="S21" i="1" s="1"/>
  <c r="T21" i="1" s="1"/>
  <c r="P21" i="1"/>
  <c r="O21" i="1"/>
  <c r="N21" i="1"/>
  <c r="M21" i="1"/>
  <c r="L21" i="1"/>
  <c r="K21" i="1"/>
  <c r="J21" i="1"/>
  <c r="I21" i="1"/>
  <c r="H21" i="1"/>
  <c r="G21" i="1"/>
  <c r="E21" i="1"/>
  <c r="Q20" i="1"/>
  <c r="R20" i="1" s="1"/>
  <c r="S20" i="1" s="1"/>
  <c r="T20" i="1" s="1"/>
  <c r="O20" i="1"/>
  <c r="N20" i="1"/>
  <c r="M20" i="1"/>
  <c r="I20" i="1"/>
  <c r="E20" i="1"/>
  <c r="Q19" i="1"/>
  <c r="R19" i="1" s="1"/>
  <c r="S19" i="1" s="1"/>
  <c r="T19" i="1" s="1"/>
  <c r="O19" i="1"/>
  <c r="M19" i="1"/>
  <c r="L19" i="1"/>
  <c r="K19" i="1"/>
  <c r="H19" i="1"/>
  <c r="G19" i="1"/>
  <c r="F19" i="1"/>
  <c r="E19" i="1"/>
  <c r="R18" i="1"/>
  <c r="S18" i="1" s="1"/>
  <c r="T18" i="1" s="1"/>
  <c r="Q18" i="1"/>
  <c r="P18" i="1"/>
  <c r="N18" i="1"/>
  <c r="J18" i="1"/>
  <c r="F18" i="1"/>
  <c r="E18" i="1"/>
  <c r="L17" i="1"/>
  <c r="R17" i="1" s="1"/>
  <c r="S17" i="1" s="1"/>
  <c r="H17" i="1"/>
  <c r="G17" i="1"/>
  <c r="E17" i="1"/>
  <c r="N16" i="1"/>
  <c r="R16" i="1" s="1"/>
  <c r="S16" i="1" s="1"/>
  <c r="T16" i="1" s="1"/>
  <c r="K16" i="1"/>
  <c r="E16" i="1"/>
  <c r="R15" i="1"/>
  <c r="S15" i="1" s="1"/>
  <c r="T15" i="1" s="1"/>
  <c r="J15" i="1"/>
  <c r="E15" i="1"/>
  <c r="Q14" i="1"/>
  <c r="P14" i="1"/>
  <c r="O14" i="1"/>
  <c r="N14" i="1"/>
  <c r="M14" i="1"/>
  <c r="L14" i="1"/>
  <c r="R14" i="1" s="1"/>
  <c r="S14" i="1" s="1"/>
  <c r="T14" i="1" s="1"/>
  <c r="K14" i="1"/>
  <c r="J14" i="1"/>
  <c r="I14" i="1"/>
  <c r="H14" i="1"/>
  <c r="G14" i="1"/>
  <c r="F14" i="1"/>
  <c r="E14" i="1"/>
  <c r="N13" i="1"/>
  <c r="R13" i="1" s="1"/>
  <c r="S13" i="1" s="1"/>
  <c r="T13" i="1" s="1"/>
  <c r="L13" i="1"/>
  <c r="K13" i="1"/>
  <c r="I13" i="1"/>
  <c r="G13" i="1"/>
  <c r="E13" i="1"/>
  <c r="Q12" i="1"/>
  <c r="R12" i="1" s="1"/>
  <c r="S12" i="1" s="1"/>
  <c r="T12" i="1" s="1"/>
  <c r="O12" i="1"/>
  <c r="N12" i="1"/>
  <c r="M12" i="1"/>
  <c r="K12" i="1"/>
  <c r="J12" i="1"/>
  <c r="I12" i="1"/>
  <c r="F12" i="1"/>
  <c r="E12" i="1"/>
  <c r="Q11" i="1"/>
  <c r="R11" i="1" s="1"/>
  <c r="S11" i="1" s="1"/>
  <c r="T11" i="1" s="1"/>
  <c r="P11" i="1"/>
  <c r="O11" i="1"/>
  <c r="N11" i="1"/>
  <c r="M11" i="1"/>
  <c r="L11" i="1"/>
  <c r="K11" i="1"/>
  <c r="J11" i="1"/>
  <c r="I11" i="1"/>
  <c r="H11" i="1"/>
  <c r="G11" i="1"/>
  <c r="F11" i="1"/>
  <c r="E11" i="1"/>
  <c r="Q10" i="1"/>
  <c r="R10" i="1" s="1"/>
  <c r="S10" i="1" s="1"/>
  <c r="T10" i="1" s="1"/>
  <c r="P10" i="1"/>
  <c r="O10" i="1"/>
  <c r="N10" i="1"/>
  <c r="M10" i="1"/>
  <c r="L10" i="1"/>
  <c r="K10" i="1"/>
  <c r="J10" i="1"/>
  <c r="I10" i="1"/>
  <c r="G10" i="1"/>
  <c r="F10" i="1"/>
  <c r="E10" i="1"/>
  <c r="Q9" i="1"/>
  <c r="R9" i="1" s="1"/>
  <c r="S9" i="1" s="1"/>
  <c r="T9" i="1" s="1"/>
  <c r="N9" i="1"/>
  <c r="I9" i="1"/>
  <c r="G9" i="1"/>
  <c r="E9" i="1"/>
  <c r="P8" i="1"/>
  <c r="O8" i="1"/>
  <c r="R8" i="1" s="1"/>
  <c r="S8" i="1" s="1"/>
  <c r="T8" i="1" s="1"/>
  <c r="N8" i="1"/>
  <c r="M8" i="1"/>
  <c r="L8" i="1"/>
  <c r="K8" i="1"/>
  <c r="H8" i="1"/>
  <c r="F8" i="1"/>
  <c r="E8" i="1"/>
  <c r="Q7" i="1"/>
  <c r="R7" i="1" s="1"/>
  <c r="S7" i="1" s="1"/>
  <c r="T7" i="1" s="1"/>
  <c r="P7" i="1"/>
  <c r="L7" i="1"/>
  <c r="J7" i="1"/>
  <c r="I7" i="1"/>
  <c r="H7" i="1"/>
  <c r="G7" i="1"/>
  <c r="E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Q6" i="1"/>
  <c r="R6" i="1" s="1"/>
  <c r="S6" i="1" s="1"/>
  <c r="T6" i="1" s="1"/>
  <c r="P6" i="1"/>
  <c r="O6" i="1"/>
  <c r="N6" i="1"/>
  <c r="M6" i="1"/>
  <c r="L6" i="1"/>
  <c r="K6" i="1"/>
  <c r="J6" i="1"/>
  <c r="I6" i="1"/>
  <c r="H6" i="1"/>
  <c r="G6" i="1"/>
  <c r="F6" i="1"/>
  <c r="E6" i="1"/>
  <c r="A6" i="1"/>
  <c r="Q5" i="1"/>
  <c r="R5" i="1" s="1"/>
  <c r="S5" i="1" s="1"/>
  <c r="T5" i="1" s="1"/>
  <c r="P5" i="1"/>
  <c r="O5" i="1"/>
  <c r="N5" i="1"/>
  <c r="M5" i="1"/>
  <c r="L5" i="1"/>
  <c r="K5" i="1"/>
  <c r="J5" i="1"/>
  <c r="I5" i="1"/>
  <c r="H5" i="1"/>
  <c r="G5" i="1"/>
  <c r="F5" i="1"/>
  <c r="E5" i="1"/>
  <c r="S26" i="1" l="1"/>
</calcChain>
</file>

<file path=xl/sharedStrings.xml><?xml version="1.0" encoding="utf-8"?>
<sst xmlns="http://schemas.openxmlformats.org/spreadsheetml/2006/main" count="74" uniqueCount="47">
  <si>
    <t xml:space="preserve">НАКОПИТЕЛЬНАЯ ВЕДОМОСТЬ к примерному 12 - ти дневному меню горячего завтрака, обеда для учащихся среднего общего образования с 12 лет и старше  . </t>
  </si>
  <si>
    <t>№</t>
  </si>
  <si>
    <t>Продукты</t>
  </si>
  <si>
    <t xml:space="preserve"> Норма продуктов в г, мл, нетто на 1 обучающегося (усредненное) СанПиН 2.3/2.4.3590-20</t>
  </si>
  <si>
    <t>Проценты</t>
  </si>
  <si>
    <t>Норма в день, г завтрак,обед,полдник (НЕ МЕНЕЕ)</t>
  </si>
  <si>
    <t>Фактически получено, г*</t>
  </si>
  <si>
    <t>за 14 дней, г</t>
  </si>
  <si>
    <t>Факт в день, г</t>
  </si>
  <si>
    <t>% выполнения</t>
  </si>
  <si>
    <t>Дни</t>
  </si>
  <si>
    <t>Хлеб пшеничный *</t>
  </si>
  <si>
    <t>50</t>
  </si>
  <si>
    <t>Хлеб ржаной (ржано-пшеничный)*</t>
  </si>
  <si>
    <t>55</t>
  </si>
  <si>
    <t>Мука пшеничная*</t>
  </si>
  <si>
    <t>60</t>
  </si>
  <si>
    <t>Крупы, бобовые</t>
  </si>
  <si>
    <t>Макаронные изделия</t>
  </si>
  <si>
    <t xml:space="preserve">Картофель </t>
  </si>
  <si>
    <t xml:space="preserve">Овощи свежие, зелень </t>
  </si>
  <si>
    <t>Фрукты свежие</t>
  </si>
  <si>
    <t>Сухофрукты</t>
  </si>
  <si>
    <t>Сахар</t>
  </si>
  <si>
    <t>Кондитерские изделия</t>
  </si>
  <si>
    <t>Какао-порошок</t>
  </si>
  <si>
    <t>Чай</t>
  </si>
  <si>
    <t>Мясо 1-й категории</t>
  </si>
  <si>
    <t>Птица (цыплята-бройлеры потрошеные - 1 кат)</t>
  </si>
  <si>
    <t>Рыба (филе)****</t>
  </si>
  <si>
    <t>Молоко (массовая доля 2,5;3,2%)***</t>
  </si>
  <si>
    <t>Кисломолочная пищевая продукция</t>
  </si>
  <si>
    <t>Творог (5% - 9% м.д.ж.)</t>
  </si>
  <si>
    <t>Сметана</t>
  </si>
  <si>
    <t>Сыр</t>
  </si>
  <si>
    <t>Масло сливочное</t>
  </si>
  <si>
    <t>Масло растительное</t>
  </si>
  <si>
    <t>Яйцо</t>
  </si>
  <si>
    <t>Дрожжи хлебопекарные</t>
  </si>
  <si>
    <t>Крахмал</t>
  </si>
  <si>
    <t>Соки плодовоовощные, напитки витаминизированные, в т.ч. инстантные</t>
  </si>
  <si>
    <t>Субпродукты(печень, язык, сердце)</t>
  </si>
  <si>
    <t>Специи</t>
  </si>
  <si>
    <t>Кофейный напиток</t>
  </si>
  <si>
    <t>*Тесто дрожжевое сдобное посчитано к норме хлеба  пшеничного в 8,11,12 днях.</t>
  </si>
  <si>
    <t xml:space="preserve">**Сухофрукты просчитаны к норме потебления фруктов в 11,12 дне </t>
  </si>
  <si>
    <t>***Тесто дрожжевое сдобное посчитано к норме хлеба  ржаного в 1,2 днях.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</si>
</sst>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7"/>
      <name val="Cambria"/>
      <family val="1"/>
      <charset val="204"/>
      <scheme val="major"/>
    </font>
    <font>
      <b/>
      <sz val="7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  <font>
      <b/>
      <i/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9"/>
      <color theme="1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  <font>
      <sz val="9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2" fontId="7" fillId="2" borderId="0" xfId="0" applyNumberFormat="1" applyFont="1" applyFill="1" applyBorder="1"/>
    <xf numFmtId="0" fontId="7" fillId="2" borderId="0" xfId="0" applyFont="1" applyFill="1" applyBorder="1"/>
    <xf numFmtId="0" fontId="8" fillId="2" borderId="0" xfId="0" applyFont="1" applyFill="1"/>
    <xf numFmtId="0" fontId="6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2" fontId="5" fillId="2" borderId="0" xfId="0" applyNumberFormat="1" applyFont="1" applyFill="1" applyBorder="1"/>
    <xf numFmtId="0" fontId="5" fillId="2" borderId="0" xfId="0" applyFont="1" applyFill="1" applyBorder="1"/>
    <xf numFmtId="0" fontId="2" fillId="2" borderId="0" xfId="0" applyFont="1" applyFill="1"/>
    <xf numFmtId="0" fontId="6" fillId="2" borderId="1" xfId="0" applyFont="1" applyFill="1" applyBorder="1" applyAlignment="1">
      <alignment vertical="center" wrapText="1"/>
    </xf>
    <xf numFmtId="0" fontId="1" fillId="2" borderId="0" xfId="0" applyFont="1" applyFill="1"/>
    <xf numFmtId="0" fontId="1" fillId="2" borderId="0" xfId="0" applyFont="1" applyFill="1" applyBorder="1"/>
    <xf numFmtId="0" fontId="9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/>
    <xf numFmtId="0" fontId="12" fillId="0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1" fontId="11" fillId="0" borderId="0" xfId="0" applyNumberFormat="1" applyFont="1" applyFill="1" applyAlignment="1">
      <alignment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znetsovami\Desktop\&#1044;&#1086;&#1082;&#1091;&#1084;&#1077;&#1085;&#1090;&#1099;%20&#1050;&#1091;&#1079;&#1085;&#1077;&#1094;&#1086;&#1074;&#1072;%20&#1052;.&#1048;\&#1051;&#1100;&#1075;&#1086;&#1090;&#1085;&#1086;&#1077;%20&#1084;&#1077;&#1085;&#1102;\&#1055;&#1088;&#1080;&#1084;&#1077;&#1088;&#1085;&#1086;&#1077;%2012-&#1090;&#1080;%20&#1076;&#1085;&#1077;&#1074;&#1085;&#1086;&#1077;%20&#1084;&#1077;&#1085;&#1102;%20&#1079;&#1072;&#1074;&#1090;&#1088;&#1072;&#1082;,%20&#1086;&#1073;&#1077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Сетка-меню"/>
      <sheetName val="Потребность"/>
      <sheetName val="накопительная ведомость"/>
      <sheetName val="Выхода"/>
    </sheetNames>
    <sheetDataSet>
      <sheetData sheetId="0" refreshError="1">
        <row r="7">
          <cell r="A7" t="str">
            <v>Запеканка из творога (326-2013)</v>
          </cell>
        </row>
        <row r="8">
          <cell r="C8">
            <v>193</v>
          </cell>
        </row>
        <row r="9">
          <cell r="C9">
            <v>14</v>
          </cell>
        </row>
        <row r="10">
          <cell r="C10">
            <v>13</v>
          </cell>
        </row>
        <row r="11">
          <cell r="C11">
            <v>2</v>
          </cell>
        </row>
        <row r="12">
          <cell r="C12">
            <v>15</v>
          </cell>
        </row>
        <row r="13">
          <cell r="C13">
            <v>4</v>
          </cell>
        </row>
        <row r="17">
          <cell r="C17">
            <v>120</v>
          </cell>
        </row>
        <row r="28">
          <cell r="C28">
            <v>14</v>
          </cell>
        </row>
        <row r="32">
          <cell r="C32">
            <v>3</v>
          </cell>
        </row>
        <row r="33">
          <cell r="D33">
            <v>200</v>
          </cell>
        </row>
        <row r="40">
          <cell r="C40">
            <v>50</v>
          </cell>
        </row>
        <row r="41">
          <cell r="C41">
            <v>35</v>
          </cell>
        </row>
        <row r="43">
          <cell r="C43">
            <v>5</v>
          </cell>
        </row>
        <row r="45">
          <cell r="C45">
            <v>10</v>
          </cell>
        </row>
        <row r="46">
          <cell r="C46">
            <v>2</v>
          </cell>
        </row>
        <row r="48">
          <cell r="C48">
            <v>27</v>
          </cell>
        </row>
        <row r="51">
          <cell r="C51">
            <v>75</v>
          </cell>
        </row>
        <row r="55">
          <cell r="C55">
            <v>10</v>
          </cell>
        </row>
        <row r="57">
          <cell r="C57">
            <v>5</v>
          </cell>
        </row>
        <row r="58">
          <cell r="C58">
            <v>15</v>
          </cell>
        </row>
        <row r="59">
          <cell r="C59">
            <v>5</v>
          </cell>
        </row>
        <row r="60">
          <cell r="C60">
            <v>10</v>
          </cell>
        </row>
        <row r="62">
          <cell r="C62">
            <v>71.099999999999994</v>
          </cell>
        </row>
        <row r="63">
          <cell r="C63">
            <v>4.5</v>
          </cell>
        </row>
        <row r="64">
          <cell r="C64">
            <v>164</v>
          </cell>
        </row>
        <row r="68">
          <cell r="C68">
            <v>20.5</v>
          </cell>
        </row>
        <row r="69">
          <cell r="C69">
            <v>5</v>
          </cell>
        </row>
        <row r="71">
          <cell r="C71">
            <v>45</v>
          </cell>
        </row>
        <row r="74">
          <cell r="C74">
            <v>10</v>
          </cell>
        </row>
        <row r="75">
          <cell r="D75">
            <v>50</v>
          </cell>
        </row>
        <row r="76">
          <cell r="D76">
            <v>100</v>
          </cell>
        </row>
        <row r="77">
          <cell r="D77">
            <v>140</v>
          </cell>
        </row>
        <row r="86">
          <cell r="C86">
            <v>110</v>
          </cell>
        </row>
        <row r="87">
          <cell r="C87">
            <v>110</v>
          </cell>
        </row>
        <row r="88">
          <cell r="C88">
            <v>2</v>
          </cell>
        </row>
        <row r="89">
          <cell r="C89">
            <v>50</v>
          </cell>
        </row>
        <row r="92">
          <cell r="C92">
            <v>5</v>
          </cell>
        </row>
        <row r="94">
          <cell r="C94">
            <v>84.997</v>
          </cell>
        </row>
        <row r="101">
          <cell r="C101">
            <v>7.0000000000000007E-2</v>
          </cell>
        </row>
        <row r="105">
          <cell r="C105">
            <v>15</v>
          </cell>
        </row>
        <row r="106">
          <cell r="C106">
            <v>2</v>
          </cell>
        </row>
        <row r="107">
          <cell r="C107">
            <v>7.6</v>
          </cell>
        </row>
        <row r="108">
          <cell r="C108">
            <v>3.7</v>
          </cell>
        </row>
        <row r="112">
          <cell r="C112">
            <v>2</v>
          </cell>
        </row>
        <row r="113">
          <cell r="C113">
            <v>10</v>
          </cell>
        </row>
        <row r="120">
          <cell r="C120">
            <v>20</v>
          </cell>
        </row>
        <row r="123">
          <cell r="C123">
            <v>20</v>
          </cell>
        </row>
        <row r="125">
          <cell r="C125">
            <v>15</v>
          </cell>
        </row>
        <row r="128">
          <cell r="C128">
            <v>10</v>
          </cell>
        </row>
        <row r="131">
          <cell r="C131">
            <v>15</v>
          </cell>
        </row>
        <row r="132">
          <cell r="C132">
            <v>15</v>
          </cell>
        </row>
        <row r="133">
          <cell r="C133">
            <v>10</v>
          </cell>
        </row>
        <row r="135">
          <cell r="C135">
            <v>10</v>
          </cell>
        </row>
        <row r="136">
          <cell r="C136">
            <v>2</v>
          </cell>
        </row>
        <row r="138">
          <cell r="C138">
            <v>40</v>
          </cell>
        </row>
        <row r="140">
          <cell r="C140">
            <v>20</v>
          </cell>
        </row>
        <row r="141">
          <cell r="C141">
            <v>20</v>
          </cell>
        </row>
        <row r="145">
          <cell r="C145">
            <v>15</v>
          </cell>
        </row>
        <row r="147">
          <cell r="C147">
            <v>5</v>
          </cell>
        </row>
        <row r="148">
          <cell r="C148">
            <v>5</v>
          </cell>
        </row>
        <row r="150">
          <cell r="C150">
            <v>10</v>
          </cell>
        </row>
        <row r="153">
          <cell r="C153">
            <v>70</v>
          </cell>
        </row>
        <row r="156">
          <cell r="C156">
            <v>5</v>
          </cell>
        </row>
        <row r="157">
          <cell r="C157">
            <v>3</v>
          </cell>
        </row>
        <row r="158">
          <cell r="B158">
            <v>6</v>
          </cell>
        </row>
        <row r="160">
          <cell r="C160">
            <v>5</v>
          </cell>
        </row>
        <row r="162">
          <cell r="C162">
            <v>63</v>
          </cell>
        </row>
        <row r="163">
          <cell r="C163">
            <v>7</v>
          </cell>
        </row>
        <row r="165">
          <cell r="C165">
            <v>20</v>
          </cell>
        </row>
        <row r="166">
          <cell r="C166">
            <v>10</v>
          </cell>
        </row>
        <row r="167">
          <cell r="C167">
            <v>60</v>
          </cell>
        </row>
        <row r="168">
          <cell r="B168">
            <v>50</v>
          </cell>
        </row>
        <row r="176">
          <cell r="C176">
            <v>45</v>
          </cell>
        </row>
        <row r="177">
          <cell r="C177">
            <v>145</v>
          </cell>
        </row>
        <row r="178">
          <cell r="C178">
            <v>10</v>
          </cell>
        </row>
        <row r="179">
          <cell r="C179">
            <v>5</v>
          </cell>
        </row>
        <row r="181">
          <cell r="C181">
            <v>85.000000000000014</v>
          </cell>
        </row>
        <row r="192">
          <cell r="C192">
            <v>5</v>
          </cell>
        </row>
        <row r="193">
          <cell r="C193">
            <v>5</v>
          </cell>
        </row>
        <row r="194">
          <cell r="C194">
            <v>5</v>
          </cell>
        </row>
        <row r="196">
          <cell r="C196">
            <v>4</v>
          </cell>
        </row>
        <row r="197">
          <cell r="C197">
            <v>5</v>
          </cell>
        </row>
        <row r="199">
          <cell r="C199">
            <v>110</v>
          </cell>
        </row>
        <row r="200">
          <cell r="D200">
            <v>140</v>
          </cell>
        </row>
        <row r="207">
          <cell r="C207">
            <v>105</v>
          </cell>
        </row>
        <row r="209">
          <cell r="C209">
            <v>20</v>
          </cell>
        </row>
        <row r="211">
          <cell r="C211">
            <v>4</v>
          </cell>
        </row>
        <row r="212">
          <cell r="C212">
            <v>2</v>
          </cell>
        </row>
        <row r="215">
          <cell r="C215">
            <v>11</v>
          </cell>
        </row>
        <row r="221">
          <cell r="C221">
            <v>10</v>
          </cell>
        </row>
        <row r="222">
          <cell r="C222">
            <v>10</v>
          </cell>
        </row>
        <row r="223">
          <cell r="C223">
            <v>5</v>
          </cell>
        </row>
        <row r="224">
          <cell r="C224">
            <v>36</v>
          </cell>
        </row>
        <row r="227">
          <cell r="C227">
            <v>142</v>
          </cell>
        </row>
        <row r="228">
          <cell r="C228">
            <v>8.5</v>
          </cell>
        </row>
        <row r="229">
          <cell r="C229">
            <v>15</v>
          </cell>
        </row>
        <row r="230">
          <cell r="C230">
            <v>5</v>
          </cell>
        </row>
        <row r="233">
          <cell r="C233">
            <v>45</v>
          </cell>
        </row>
        <row r="234">
          <cell r="C234">
            <v>5</v>
          </cell>
        </row>
        <row r="236">
          <cell r="C236">
            <v>2</v>
          </cell>
        </row>
        <row r="237">
          <cell r="C237">
            <v>10</v>
          </cell>
        </row>
        <row r="238">
          <cell r="C238">
            <v>60</v>
          </cell>
        </row>
        <row r="239">
          <cell r="D239">
            <v>50</v>
          </cell>
        </row>
        <row r="247">
          <cell r="C247">
            <v>20</v>
          </cell>
        </row>
        <row r="248">
          <cell r="C248">
            <v>145</v>
          </cell>
        </row>
        <row r="249">
          <cell r="C249">
            <v>1.5</v>
          </cell>
        </row>
        <row r="250">
          <cell r="C250">
            <v>2</v>
          </cell>
        </row>
        <row r="253">
          <cell r="C253">
            <v>42.05</v>
          </cell>
        </row>
        <row r="254">
          <cell r="C254">
            <v>4.4266666666666721</v>
          </cell>
        </row>
        <row r="255">
          <cell r="C255">
            <v>1.1543925233644865</v>
          </cell>
        </row>
        <row r="256">
          <cell r="C256">
            <v>1.9117258566978239</v>
          </cell>
        </row>
        <row r="257">
          <cell r="C257">
            <v>1.7943925233644857</v>
          </cell>
        </row>
        <row r="259">
          <cell r="C259">
            <v>5.383177570093458E-2</v>
          </cell>
        </row>
        <row r="264">
          <cell r="C264">
            <v>24</v>
          </cell>
        </row>
        <row r="265">
          <cell r="C265">
            <v>1.5</v>
          </cell>
        </row>
        <row r="266">
          <cell r="C266">
            <v>4</v>
          </cell>
        </row>
        <row r="267">
          <cell r="C267">
            <v>2E-3</v>
          </cell>
        </row>
        <row r="269">
          <cell r="C269">
            <v>1</v>
          </cell>
        </row>
        <row r="271">
          <cell r="C271">
            <v>25</v>
          </cell>
        </row>
        <row r="272">
          <cell r="C272">
            <v>10</v>
          </cell>
        </row>
        <row r="273">
          <cell r="D273" t="str">
            <v>100</v>
          </cell>
        </row>
        <row r="281">
          <cell r="C281">
            <v>18</v>
          </cell>
        </row>
        <row r="282">
          <cell r="C282">
            <v>27</v>
          </cell>
        </row>
        <row r="283">
          <cell r="C283">
            <v>18</v>
          </cell>
        </row>
        <row r="285">
          <cell r="C285">
            <v>2</v>
          </cell>
        </row>
        <row r="286">
          <cell r="C286">
            <v>5</v>
          </cell>
        </row>
        <row r="288">
          <cell r="C288">
            <v>20</v>
          </cell>
        </row>
        <row r="291">
          <cell r="C291">
            <v>75</v>
          </cell>
        </row>
        <row r="294">
          <cell r="C294">
            <v>10</v>
          </cell>
        </row>
        <row r="295">
          <cell r="C295">
            <v>15</v>
          </cell>
        </row>
        <row r="296">
          <cell r="C296">
            <v>10</v>
          </cell>
        </row>
        <row r="297">
          <cell r="C297">
            <v>5</v>
          </cell>
        </row>
        <row r="298">
          <cell r="C298">
            <v>10</v>
          </cell>
        </row>
        <row r="300">
          <cell r="C300">
            <v>119</v>
          </cell>
        </row>
        <row r="302">
          <cell r="C302">
            <v>10</v>
          </cell>
        </row>
        <row r="303">
          <cell r="C303">
            <v>5</v>
          </cell>
        </row>
        <row r="304">
          <cell r="C304">
            <v>7</v>
          </cell>
        </row>
        <row r="306">
          <cell r="C306">
            <v>154</v>
          </cell>
        </row>
        <row r="310">
          <cell r="C310">
            <v>28</v>
          </cell>
        </row>
        <row r="313">
          <cell r="C313">
            <v>40</v>
          </cell>
        </row>
        <row r="316">
          <cell r="C316">
            <v>10</v>
          </cell>
        </row>
        <row r="317">
          <cell r="C317">
            <v>60</v>
          </cell>
        </row>
        <row r="318">
          <cell r="C318">
            <v>50</v>
          </cell>
        </row>
        <row r="326">
          <cell r="C326">
            <v>100</v>
          </cell>
        </row>
        <row r="327">
          <cell r="C327">
            <v>100</v>
          </cell>
        </row>
        <row r="328">
          <cell r="C328">
            <v>15</v>
          </cell>
        </row>
        <row r="329">
          <cell r="C329">
            <v>2</v>
          </cell>
        </row>
        <row r="330">
          <cell r="C330">
            <v>50</v>
          </cell>
        </row>
        <row r="335">
          <cell r="C335">
            <v>45.5</v>
          </cell>
        </row>
        <row r="336">
          <cell r="C336">
            <v>10.5</v>
          </cell>
        </row>
        <row r="338">
          <cell r="C338">
            <v>20.5</v>
          </cell>
        </row>
        <row r="341">
          <cell r="C341">
            <v>15</v>
          </cell>
        </row>
        <row r="343">
          <cell r="C343">
            <v>5</v>
          </cell>
        </row>
        <row r="344">
          <cell r="C344">
            <v>3</v>
          </cell>
        </row>
        <row r="346">
          <cell r="D346">
            <v>200</v>
          </cell>
        </row>
        <row r="362">
          <cell r="C362">
            <v>37</v>
          </cell>
        </row>
        <row r="363">
          <cell r="C363">
            <v>27</v>
          </cell>
        </row>
        <row r="364">
          <cell r="C364">
            <v>33</v>
          </cell>
        </row>
        <row r="365">
          <cell r="C365">
            <v>5</v>
          </cell>
        </row>
        <row r="369">
          <cell r="C369">
            <v>30</v>
          </cell>
        </row>
        <row r="370">
          <cell r="C370">
            <v>23.5</v>
          </cell>
        </row>
        <row r="371">
          <cell r="C371">
            <v>7.5</v>
          </cell>
        </row>
        <row r="372">
          <cell r="C372">
            <v>4</v>
          </cell>
        </row>
        <row r="373">
          <cell r="C373">
            <v>80</v>
          </cell>
        </row>
        <row r="377">
          <cell r="C377">
            <v>8</v>
          </cell>
        </row>
        <row r="379">
          <cell r="C379">
            <v>8</v>
          </cell>
        </row>
        <row r="380">
          <cell r="C380">
            <v>2</v>
          </cell>
        </row>
        <row r="383">
          <cell r="C383">
            <v>2</v>
          </cell>
        </row>
        <row r="386">
          <cell r="C386">
            <v>74</v>
          </cell>
        </row>
        <row r="392">
          <cell r="C392">
            <v>206</v>
          </cell>
        </row>
        <row r="393">
          <cell r="C393">
            <v>5</v>
          </cell>
        </row>
        <row r="394">
          <cell r="C394">
            <v>10</v>
          </cell>
        </row>
        <row r="396">
          <cell r="C396">
            <v>8</v>
          </cell>
        </row>
        <row r="397">
          <cell r="C397">
            <v>3</v>
          </cell>
        </row>
        <row r="398">
          <cell r="C398">
            <v>2</v>
          </cell>
        </row>
        <row r="400">
          <cell r="C400">
            <v>25</v>
          </cell>
        </row>
        <row r="401">
          <cell r="C401">
            <v>25</v>
          </cell>
        </row>
        <row r="402">
          <cell r="C402">
            <v>10</v>
          </cell>
        </row>
        <row r="403">
          <cell r="C403">
            <v>60</v>
          </cell>
        </row>
        <row r="404">
          <cell r="D404">
            <v>25</v>
          </cell>
        </row>
        <row r="405">
          <cell r="D405">
            <v>140</v>
          </cell>
        </row>
        <row r="412">
          <cell r="C412">
            <v>193</v>
          </cell>
        </row>
        <row r="413">
          <cell r="C413">
            <v>14</v>
          </cell>
        </row>
        <row r="414">
          <cell r="C414">
            <v>13</v>
          </cell>
        </row>
        <row r="415">
          <cell r="C415">
            <v>2</v>
          </cell>
        </row>
        <row r="416">
          <cell r="C416">
            <v>15</v>
          </cell>
        </row>
        <row r="417">
          <cell r="C417">
            <v>4</v>
          </cell>
        </row>
        <row r="418">
          <cell r="C418">
            <v>6</v>
          </cell>
        </row>
        <row r="421">
          <cell r="D421" t="str">
            <v>180</v>
          </cell>
        </row>
        <row r="423">
          <cell r="C423">
            <v>3.5</v>
          </cell>
        </row>
        <row r="424">
          <cell r="C424">
            <v>120</v>
          </cell>
        </row>
        <row r="425">
          <cell r="C425">
            <v>10</v>
          </cell>
        </row>
        <row r="433">
          <cell r="C433">
            <v>82.84</v>
          </cell>
        </row>
        <row r="435">
          <cell r="C435">
            <v>20</v>
          </cell>
        </row>
        <row r="436">
          <cell r="C436">
            <v>4</v>
          </cell>
        </row>
        <row r="437">
          <cell r="C437">
            <v>0.5</v>
          </cell>
        </row>
        <row r="439">
          <cell r="C439">
            <v>20</v>
          </cell>
        </row>
        <row r="443">
          <cell r="C443">
            <v>20</v>
          </cell>
        </row>
        <row r="444">
          <cell r="C444">
            <v>40</v>
          </cell>
        </row>
        <row r="446">
          <cell r="C446">
            <v>15</v>
          </cell>
        </row>
        <row r="449">
          <cell r="C449">
            <v>5</v>
          </cell>
        </row>
        <row r="450">
          <cell r="C450">
            <v>5</v>
          </cell>
        </row>
        <row r="451">
          <cell r="C451">
            <v>2</v>
          </cell>
        </row>
        <row r="452">
          <cell r="C452">
            <v>10</v>
          </cell>
        </row>
        <row r="454">
          <cell r="C454">
            <v>63.4</v>
          </cell>
        </row>
        <row r="456">
          <cell r="C456">
            <v>70</v>
          </cell>
        </row>
        <row r="457">
          <cell r="C457">
            <v>54</v>
          </cell>
        </row>
        <row r="459">
          <cell r="C459">
            <v>18</v>
          </cell>
        </row>
        <row r="460">
          <cell r="C460">
            <v>7</v>
          </cell>
        </row>
        <row r="462">
          <cell r="C462">
            <v>15</v>
          </cell>
        </row>
        <row r="463">
          <cell r="C463">
            <v>10</v>
          </cell>
        </row>
        <row r="464">
          <cell r="D464">
            <v>60</v>
          </cell>
        </row>
        <row r="465">
          <cell r="D465">
            <v>50</v>
          </cell>
        </row>
        <row r="473">
          <cell r="C473">
            <v>51</v>
          </cell>
        </row>
        <row r="474">
          <cell r="C474">
            <v>170</v>
          </cell>
        </row>
        <row r="475">
          <cell r="C475">
            <v>10</v>
          </cell>
        </row>
        <row r="476">
          <cell r="C476">
            <v>5</v>
          </cell>
        </row>
        <row r="477">
          <cell r="D477">
            <v>140</v>
          </cell>
        </row>
        <row r="479">
          <cell r="C479">
            <v>2</v>
          </cell>
        </row>
        <row r="480">
          <cell r="C480">
            <v>10</v>
          </cell>
        </row>
        <row r="488">
          <cell r="C488">
            <v>50</v>
          </cell>
        </row>
        <row r="489">
          <cell r="C489">
            <v>35</v>
          </cell>
        </row>
        <row r="491">
          <cell r="C491">
            <v>5</v>
          </cell>
        </row>
        <row r="493">
          <cell r="C493">
            <v>10</v>
          </cell>
        </row>
        <row r="494">
          <cell r="C494">
            <v>2</v>
          </cell>
        </row>
        <row r="496">
          <cell r="C496">
            <v>27</v>
          </cell>
        </row>
        <row r="502">
          <cell r="C502">
            <v>30</v>
          </cell>
        </row>
        <row r="503">
          <cell r="C503">
            <v>5</v>
          </cell>
        </row>
        <row r="504">
          <cell r="C504">
            <v>12</v>
          </cell>
        </row>
        <row r="506">
          <cell r="C506">
            <v>10</v>
          </cell>
        </row>
        <row r="507">
          <cell r="C507">
            <v>5</v>
          </cell>
        </row>
        <row r="508">
          <cell r="C508">
            <v>10</v>
          </cell>
        </row>
        <row r="510">
          <cell r="C510">
            <v>88.14</v>
          </cell>
        </row>
        <row r="511">
          <cell r="C511">
            <v>10</v>
          </cell>
        </row>
        <row r="512">
          <cell r="C512">
            <v>3</v>
          </cell>
        </row>
        <row r="514">
          <cell r="C514">
            <v>18</v>
          </cell>
        </row>
        <row r="515">
          <cell r="C515">
            <v>4.4400000000000004</v>
          </cell>
        </row>
        <row r="518">
          <cell r="C518">
            <v>45</v>
          </cell>
        </row>
        <row r="519">
          <cell r="C519">
            <v>6</v>
          </cell>
        </row>
        <row r="521">
          <cell r="C521">
            <v>25</v>
          </cell>
        </row>
        <row r="522">
          <cell r="C522">
            <v>10</v>
          </cell>
        </row>
        <row r="523">
          <cell r="D523">
            <v>60</v>
          </cell>
        </row>
        <row r="524">
          <cell r="D524">
            <v>50</v>
          </cell>
        </row>
        <row r="532">
          <cell r="C532">
            <v>40</v>
          </cell>
        </row>
        <row r="533">
          <cell r="C533">
            <v>156</v>
          </cell>
        </row>
        <row r="534">
          <cell r="C534">
            <v>10</v>
          </cell>
        </row>
        <row r="535">
          <cell r="C535">
            <v>5</v>
          </cell>
        </row>
        <row r="537">
          <cell r="C537">
            <v>107.00000000000001</v>
          </cell>
        </row>
        <row r="552">
          <cell r="C552">
            <v>4</v>
          </cell>
        </row>
        <row r="553">
          <cell r="C553">
            <v>5</v>
          </cell>
        </row>
        <row r="555">
          <cell r="C555">
            <v>110</v>
          </cell>
        </row>
        <row r="562">
          <cell r="C562">
            <v>90</v>
          </cell>
        </row>
        <row r="563">
          <cell r="C563">
            <v>3</v>
          </cell>
        </row>
        <row r="564">
          <cell r="C564">
            <v>8</v>
          </cell>
        </row>
        <row r="565">
          <cell r="C565">
            <v>1</v>
          </cell>
        </row>
        <row r="567">
          <cell r="C567">
            <v>36</v>
          </cell>
        </row>
        <row r="569">
          <cell r="C569">
            <v>75</v>
          </cell>
        </row>
        <row r="573">
          <cell r="C573">
            <v>10</v>
          </cell>
        </row>
        <row r="574">
          <cell r="C574">
            <v>10</v>
          </cell>
        </row>
        <row r="576">
          <cell r="C576">
            <v>10</v>
          </cell>
        </row>
        <row r="580">
          <cell r="C580">
            <v>120</v>
          </cell>
        </row>
        <row r="582">
          <cell r="C582">
            <v>22</v>
          </cell>
        </row>
        <row r="584">
          <cell r="C584">
            <v>8</v>
          </cell>
        </row>
        <row r="585">
          <cell r="C585">
            <v>10</v>
          </cell>
        </row>
        <row r="586">
          <cell r="C586">
            <v>5</v>
          </cell>
        </row>
        <row r="589">
          <cell r="C589">
            <v>154</v>
          </cell>
        </row>
        <row r="593">
          <cell r="C593">
            <v>28</v>
          </cell>
        </row>
        <row r="594">
          <cell r="C594">
            <v>5</v>
          </cell>
        </row>
        <row r="596">
          <cell r="C596">
            <v>45</v>
          </cell>
        </row>
        <row r="599">
          <cell r="C599">
            <v>10</v>
          </cell>
        </row>
        <row r="600">
          <cell r="D600">
            <v>60</v>
          </cell>
        </row>
        <row r="601">
          <cell r="D601">
            <v>50</v>
          </cell>
        </row>
        <row r="609">
          <cell r="C609">
            <v>40</v>
          </cell>
        </row>
        <row r="610">
          <cell r="C610">
            <v>165</v>
          </cell>
        </row>
        <row r="611">
          <cell r="C611">
            <v>10</v>
          </cell>
        </row>
        <row r="612">
          <cell r="C612">
            <v>5</v>
          </cell>
        </row>
        <row r="613">
          <cell r="D613" t="str">
            <v>180</v>
          </cell>
        </row>
        <row r="615">
          <cell r="C615">
            <v>3.5</v>
          </cell>
        </row>
        <row r="616">
          <cell r="C616">
            <v>120</v>
          </cell>
        </row>
        <row r="617">
          <cell r="C617">
            <v>10</v>
          </cell>
        </row>
        <row r="618">
          <cell r="D618">
            <v>60</v>
          </cell>
        </row>
        <row r="625">
          <cell r="C625">
            <v>58</v>
          </cell>
        </row>
        <row r="627">
          <cell r="C627">
            <v>35</v>
          </cell>
        </row>
        <row r="628">
          <cell r="C628">
            <v>7</v>
          </cell>
        </row>
        <row r="629">
          <cell r="C629">
            <v>2</v>
          </cell>
        </row>
        <row r="631">
          <cell r="C631">
            <v>36</v>
          </cell>
        </row>
        <row r="633">
          <cell r="C633">
            <v>90</v>
          </cell>
        </row>
        <row r="637">
          <cell r="C637">
            <v>15</v>
          </cell>
        </row>
        <row r="640">
          <cell r="C640">
            <v>95</v>
          </cell>
        </row>
        <row r="641">
          <cell r="C641">
            <v>12</v>
          </cell>
        </row>
        <row r="643">
          <cell r="C643">
            <v>8</v>
          </cell>
        </row>
        <row r="645">
          <cell r="C645">
            <v>6</v>
          </cell>
        </row>
        <row r="646">
          <cell r="C646">
            <v>5</v>
          </cell>
        </row>
        <row r="648">
          <cell r="C648">
            <v>47</v>
          </cell>
        </row>
        <row r="649">
          <cell r="C649">
            <v>8</v>
          </cell>
        </row>
        <row r="650">
          <cell r="C650">
            <v>44</v>
          </cell>
        </row>
        <row r="653">
          <cell r="C653">
            <v>20</v>
          </cell>
        </row>
        <row r="656">
          <cell r="C656">
            <v>25</v>
          </cell>
        </row>
        <row r="657">
          <cell r="C657">
            <v>10</v>
          </cell>
        </row>
        <row r="658">
          <cell r="D658">
            <v>30</v>
          </cell>
        </row>
        <row r="659">
          <cell r="D659">
            <v>50</v>
          </cell>
        </row>
        <row r="660">
          <cell r="D660">
            <v>140</v>
          </cell>
        </row>
        <row r="668">
          <cell r="C668">
            <v>43</v>
          </cell>
        </row>
        <row r="669">
          <cell r="C669">
            <v>170</v>
          </cell>
        </row>
        <row r="670">
          <cell r="C670">
            <v>10</v>
          </cell>
        </row>
        <row r="671">
          <cell r="C671">
            <v>5</v>
          </cell>
        </row>
        <row r="672">
          <cell r="C672">
            <v>40</v>
          </cell>
        </row>
        <row r="673">
          <cell r="C673">
            <v>60</v>
          </cell>
        </row>
        <row r="674">
          <cell r="C674">
            <v>200</v>
          </cell>
        </row>
        <row r="683">
          <cell r="C683">
            <v>20</v>
          </cell>
        </row>
        <row r="686">
          <cell r="C686">
            <v>15</v>
          </cell>
        </row>
        <row r="689">
          <cell r="C689">
            <v>10</v>
          </cell>
        </row>
        <row r="692">
          <cell r="C692">
            <v>15</v>
          </cell>
        </row>
        <row r="693">
          <cell r="C693">
            <v>15</v>
          </cell>
        </row>
        <row r="694">
          <cell r="C694">
            <v>10</v>
          </cell>
        </row>
        <row r="696">
          <cell r="C696">
            <v>10</v>
          </cell>
        </row>
        <row r="697">
          <cell r="C697">
            <v>2</v>
          </cell>
        </row>
        <row r="699">
          <cell r="C699">
            <v>34.700000000000003</v>
          </cell>
        </row>
        <row r="702">
          <cell r="C702">
            <v>80</v>
          </cell>
        </row>
        <row r="706">
          <cell r="C706">
            <v>10</v>
          </cell>
        </row>
        <row r="707">
          <cell r="C707">
            <v>15</v>
          </cell>
        </row>
        <row r="708">
          <cell r="C708">
            <v>5</v>
          </cell>
        </row>
        <row r="710">
          <cell r="C710">
            <v>3</v>
          </cell>
        </row>
        <row r="712">
          <cell r="C712">
            <v>85</v>
          </cell>
        </row>
        <row r="714">
          <cell r="C714">
            <v>17</v>
          </cell>
        </row>
        <row r="715">
          <cell r="C715">
            <v>4</v>
          </cell>
        </row>
        <row r="716">
          <cell r="C716">
            <v>4</v>
          </cell>
        </row>
        <row r="717">
          <cell r="C717">
            <v>10</v>
          </cell>
        </row>
        <row r="718">
          <cell r="C718">
            <v>2</v>
          </cell>
        </row>
        <row r="719">
          <cell r="C719">
            <v>5</v>
          </cell>
        </row>
        <row r="723">
          <cell r="C723">
            <v>61.47</v>
          </cell>
        </row>
        <row r="724">
          <cell r="C724">
            <v>48.15</v>
          </cell>
        </row>
        <row r="725">
          <cell r="C725">
            <v>7</v>
          </cell>
        </row>
        <row r="727">
          <cell r="C727">
            <v>45</v>
          </cell>
        </row>
        <row r="730">
          <cell r="C730">
            <v>10</v>
          </cell>
        </row>
        <row r="731">
          <cell r="C731">
            <v>30</v>
          </cell>
        </row>
        <row r="732">
          <cell r="C732">
            <v>50</v>
          </cell>
        </row>
        <row r="740">
          <cell r="C740">
            <v>44</v>
          </cell>
        </row>
        <row r="741">
          <cell r="C741">
            <v>165</v>
          </cell>
        </row>
        <row r="742">
          <cell r="C742">
            <v>4</v>
          </cell>
        </row>
        <row r="743">
          <cell r="C743">
            <v>5</v>
          </cell>
        </row>
        <row r="745">
          <cell r="C745">
            <v>107.00000000000001</v>
          </cell>
        </row>
        <row r="756">
          <cell r="C756">
            <v>18.3</v>
          </cell>
        </row>
        <row r="758">
          <cell r="C758">
            <v>2</v>
          </cell>
        </row>
        <row r="759">
          <cell r="D759">
            <v>200</v>
          </cell>
        </row>
        <row r="760">
          <cell r="D760">
            <v>140</v>
          </cell>
        </row>
        <row r="771">
          <cell r="C771">
            <v>25</v>
          </cell>
        </row>
        <row r="773">
          <cell r="C773">
            <v>20</v>
          </cell>
        </row>
        <row r="774">
          <cell r="C774">
            <v>5</v>
          </cell>
        </row>
        <row r="777">
          <cell r="C777">
            <v>2</v>
          </cell>
        </row>
        <row r="780">
          <cell r="C780">
            <v>40</v>
          </cell>
        </row>
        <row r="781">
          <cell r="C781">
            <v>80</v>
          </cell>
        </row>
        <row r="785">
          <cell r="C785">
            <v>20</v>
          </cell>
        </row>
        <row r="788">
          <cell r="C788">
            <v>3</v>
          </cell>
        </row>
        <row r="790">
          <cell r="C790">
            <v>20</v>
          </cell>
        </row>
        <row r="791">
          <cell r="C791">
            <v>2</v>
          </cell>
        </row>
        <row r="792">
          <cell r="C792">
            <v>2</v>
          </cell>
        </row>
        <row r="797">
          <cell r="C797">
            <v>79</v>
          </cell>
        </row>
        <row r="800">
          <cell r="C800">
            <v>15</v>
          </cell>
        </row>
        <row r="801">
          <cell r="C801">
            <v>6</v>
          </cell>
        </row>
        <row r="802">
          <cell r="C802">
            <v>4</v>
          </cell>
        </row>
        <row r="807">
          <cell r="C807">
            <v>154</v>
          </cell>
        </row>
        <row r="811">
          <cell r="C811">
            <v>28</v>
          </cell>
        </row>
        <row r="812">
          <cell r="C812">
            <v>5</v>
          </cell>
        </row>
        <row r="815">
          <cell r="C815">
            <v>10</v>
          </cell>
        </row>
        <row r="824">
          <cell r="C824">
            <v>52.02</v>
          </cell>
        </row>
        <row r="825">
          <cell r="C825">
            <v>7</v>
          </cell>
        </row>
        <row r="826">
          <cell r="C826">
            <v>20</v>
          </cell>
        </row>
        <row r="828">
          <cell r="C828">
            <v>42.4985</v>
          </cell>
        </row>
        <row r="842">
          <cell r="C842">
            <v>1.8500000000000003</v>
          </cell>
        </row>
        <row r="846">
          <cell r="C846">
            <v>4</v>
          </cell>
        </row>
        <row r="847">
          <cell r="C847">
            <v>5</v>
          </cell>
        </row>
        <row r="849">
          <cell r="C849">
            <v>110</v>
          </cell>
        </row>
        <row r="850">
          <cell r="D850" t="str">
            <v>100</v>
          </cell>
        </row>
        <row r="857">
          <cell r="C857">
            <v>80</v>
          </cell>
        </row>
        <row r="858">
          <cell r="C858">
            <v>20</v>
          </cell>
        </row>
        <row r="862">
          <cell r="C862">
            <v>27</v>
          </cell>
        </row>
        <row r="865">
          <cell r="C865">
            <v>30</v>
          </cell>
        </row>
        <row r="869">
          <cell r="C869">
            <v>12</v>
          </cell>
        </row>
        <row r="871">
          <cell r="C871">
            <v>5</v>
          </cell>
        </row>
        <row r="872">
          <cell r="C872">
            <v>10</v>
          </cell>
        </row>
        <row r="873">
          <cell r="C873">
            <v>5</v>
          </cell>
        </row>
        <row r="874">
          <cell r="C874">
            <v>10</v>
          </cell>
        </row>
        <row r="876">
          <cell r="C876">
            <v>71.099999999999994</v>
          </cell>
        </row>
        <row r="877">
          <cell r="C877">
            <v>5.5</v>
          </cell>
        </row>
        <row r="878">
          <cell r="C878">
            <v>7</v>
          </cell>
        </row>
        <row r="879">
          <cell r="C879">
            <v>18</v>
          </cell>
        </row>
        <row r="880">
          <cell r="C880">
            <v>2.5</v>
          </cell>
        </row>
        <row r="881">
          <cell r="C881">
            <v>18</v>
          </cell>
        </row>
        <row r="883">
          <cell r="C883">
            <v>131</v>
          </cell>
        </row>
        <row r="886">
          <cell r="C886">
            <v>10</v>
          </cell>
        </row>
        <row r="887">
          <cell r="D887">
            <v>60</v>
          </cell>
        </row>
        <row r="888">
          <cell r="C888">
            <v>50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H40"/>
  <sheetViews>
    <sheetView tabSelected="1" workbookViewId="0">
      <selection activeCell="J27" sqref="J27"/>
    </sheetView>
  </sheetViews>
  <sheetFormatPr defaultColWidth="9" defaultRowHeight="14.25" outlineLevelCol="1" x14ac:dyDescent="0.2"/>
  <cols>
    <col min="1" max="1" width="3.5703125" style="53" customWidth="1"/>
    <col min="2" max="2" width="29.5703125" style="53" customWidth="1"/>
    <col min="3" max="3" width="12.28515625" style="57" customWidth="1"/>
    <col min="4" max="4" width="10.42578125" style="57" customWidth="1"/>
    <col min="5" max="5" width="9.140625" style="55" customWidth="1"/>
    <col min="6" max="6" width="12.28515625" style="56" hidden="1" customWidth="1" outlineLevel="1"/>
    <col min="7" max="7" width="10.5703125" style="56" customWidth="1" collapsed="1"/>
    <col min="8" max="9" width="6.42578125" style="56" customWidth="1"/>
    <col min="10" max="10" width="8.42578125" style="56" customWidth="1"/>
    <col min="11" max="11" width="5.85546875" style="56" customWidth="1"/>
    <col min="12" max="12" width="5.42578125" style="56" customWidth="1"/>
    <col min="13" max="13" width="6.7109375" style="56" customWidth="1"/>
    <col min="14" max="14" width="6.85546875" style="56" customWidth="1"/>
    <col min="15" max="15" width="6.28515625" style="56" customWidth="1"/>
    <col min="16" max="16" width="6.85546875" style="56" customWidth="1"/>
    <col min="17" max="17" width="8.7109375" style="56" customWidth="1"/>
    <col min="18" max="18" width="9.7109375" style="53" customWidth="1"/>
    <col min="19" max="19" width="5.85546875" style="53" customWidth="1"/>
    <col min="20" max="20" width="8.85546875" style="53" customWidth="1"/>
    <col min="21" max="21" width="6.7109375" style="53" customWidth="1"/>
    <col min="22" max="22" width="8.85546875" style="53" customWidth="1"/>
    <col min="23" max="23" width="5.7109375" style="3" hidden="1" customWidth="1" outlineLevel="1"/>
    <col min="24" max="24" width="6" style="3" hidden="1" customWidth="1" outlineLevel="1"/>
    <col min="25" max="25" width="7.42578125" style="3" hidden="1" customWidth="1" outlineLevel="1"/>
    <col min="26" max="26" width="6.85546875" style="3" hidden="1" customWidth="1" outlineLevel="1"/>
    <col min="27" max="27" width="9" style="3" collapsed="1"/>
    <col min="28" max="253" width="9" style="3"/>
    <col min="254" max="254" width="3.5703125" style="3" customWidth="1"/>
    <col min="255" max="255" width="29.5703125" style="3" customWidth="1"/>
    <col min="256" max="256" width="12.28515625" style="3" customWidth="1"/>
    <col min="257" max="257" width="9" style="3" hidden="1" customWidth="1"/>
    <col min="258" max="258" width="9.140625" style="3" customWidth="1"/>
    <col min="259" max="262" width="6.42578125" style="3" customWidth="1"/>
    <col min="263" max="263" width="6.140625" style="3" customWidth="1"/>
    <col min="264" max="264" width="5.85546875" style="3" customWidth="1"/>
    <col min="265" max="265" width="5.42578125" style="3" customWidth="1"/>
    <col min="266" max="266" width="6.7109375" style="3" customWidth="1"/>
    <col min="267" max="267" width="6.85546875" style="3" customWidth="1"/>
    <col min="268" max="268" width="6.28515625" style="3" customWidth="1"/>
    <col min="269" max="269" width="6.85546875" style="3" customWidth="1"/>
    <col min="270" max="270" width="5.42578125" style="3" customWidth="1"/>
    <col min="271" max="271" width="5.85546875" style="3" customWidth="1"/>
    <col min="272" max="272" width="5.42578125" style="3" customWidth="1"/>
    <col min="273" max="273" width="6" style="3" customWidth="1"/>
    <col min="274" max="274" width="9.85546875" style="3" customWidth="1"/>
    <col min="275" max="275" width="5.85546875" style="3" customWidth="1"/>
    <col min="276" max="276" width="8.85546875" style="3" customWidth="1"/>
    <col min="277" max="277" width="6.7109375" style="3" customWidth="1"/>
    <col min="278" max="278" width="8.85546875" style="3" customWidth="1"/>
    <col min="279" max="282" width="9" style="3" hidden="1" customWidth="1"/>
    <col min="283" max="509" width="9" style="3"/>
    <col min="510" max="510" width="3.5703125" style="3" customWidth="1"/>
    <col min="511" max="511" width="29.5703125" style="3" customWidth="1"/>
    <col min="512" max="512" width="12.28515625" style="3" customWidth="1"/>
    <col min="513" max="513" width="9" style="3" hidden="1" customWidth="1"/>
    <col min="514" max="514" width="9.140625" style="3" customWidth="1"/>
    <col min="515" max="518" width="6.42578125" style="3" customWidth="1"/>
    <col min="519" max="519" width="6.140625" style="3" customWidth="1"/>
    <col min="520" max="520" width="5.85546875" style="3" customWidth="1"/>
    <col min="521" max="521" width="5.42578125" style="3" customWidth="1"/>
    <col min="522" max="522" width="6.7109375" style="3" customWidth="1"/>
    <col min="523" max="523" width="6.85546875" style="3" customWidth="1"/>
    <col min="524" max="524" width="6.28515625" style="3" customWidth="1"/>
    <col min="525" max="525" width="6.85546875" style="3" customWidth="1"/>
    <col min="526" max="526" width="5.42578125" style="3" customWidth="1"/>
    <col min="527" max="527" width="5.85546875" style="3" customWidth="1"/>
    <col min="528" max="528" width="5.42578125" style="3" customWidth="1"/>
    <col min="529" max="529" width="6" style="3" customWidth="1"/>
    <col min="530" max="530" width="9.85546875" style="3" customWidth="1"/>
    <col min="531" max="531" width="5.85546875" style="3" customWidth="1"/>
    <col min="532" max="532" width="8.85546875" style="3" customWidth="1"/>
    <col min="533" max="533" width="6.7109375" style="3" customWidth="1"/>
    <col min="534" max="534" width="8.85546875" style="3" customWidth="1"/>
    <col min="535" max="538" width="9" style="3" hidden="1" customWidth="1"/>
    <col min="539" max="765" width="9" style="3"/>
    <col min="766" max="766" width="3.5703125" style="3" customWidth="1"/>
    <col min="767" max="767" width="29.5703125" style="3" customWidth="1"/>
    <col min="768" max="768" width="12.28515625" style="3" customWidth="1"/>
    <col min="769" max="769" width="9" style="3" hidden="1" customWidth="1"/>
    <col min="770" max="770" width="9.140625" style="3" customWidth="1"/>
    <col min="771" max="774" width="6.42578125" style="3" customWidth="1"/>
    <col min="775" max="775" width="6.140625" style="3" customWidth="1"/>
    <col min="776" max="776" width="5.85546875" style="3" customWidth="1"/>
    <col min="777" max="777" width="5.42578125" style="3" customWidth="1"/>
    <col min="778" max="778" width="6.7109375" style="3" customWidth="1"/>
    <col min="779" max="779" width="6.85546875" style="3" customWidth="1"/>
    <col min="780" max="780" width="6.28515625" style="3" customWidth="1"/>
    <col min="781" max="781" width="6.85546875" style="3" customWidth="1"/>
    <col min="782" max="782" width="5.42578125" style="3" customWidth="1"/>
    <col min="783" max="783" width="5.85546875" style="3" customWidth="1"/>
    <col min="784" max="784" width="5.42578125" style="3" customWidth="1"/>
    <col min="785" max="785" width="6" style="3" customWidth="1"/>
    <col min="786" max="786" width="9.85546875" style="3" customWidth="1"/>
    <col min="787" max="787" width="5.85546875" style="3" customWidth="1"/>
    <col min="788" max="788" width="8.85546875" style="3" customWidth="1"/>
    <col min="789" max="789" width="6.7109375" style="3" customWidth="1"/>
    <col min="790" max="790" width="8.85546875" style="3" customWidth="1"/>
    <col min="791" max="794" width="9" style="3" hidden="1" customWidth="1"/>
    <col min="795" max="1021" width="9" style="3"/>
    <col min="1022" max="1022" width="3.5703125" style="3" customWidth="1"/>
    <col min="1023" max="1023" width="29.5703125" style="3" customWidth="1"/>
    <col min="1024" max="1024" width="12.28515625" style="3" customWidth="1"/>
    <col min="1025" max="1025" width="9" style="3" hidden="1" customWidth="1"/>
    <col min="1026" max="1026" width="9.140625" style="3" customWidth="1"/>
    <col min="1027" max="1030" width="6.42578125" style="3" customWidth="1"/>
    <col min="1031" max="1031" width="6.140625" style="3" customWidth="1"/>
    <col min="1032" max="1032" width="5.85546875" style="3" customWidth="1"/>
    <col min="1033" max="1033" width="5.42578125" style="3" customWidth="1"/>
    <col min="1034" max="1034" width="6.7109375" style="3" customWidth="1"/>
    <col min="1035" max="1035" width="6.85546875" style="3" customWidth="1"/>
    <col min="1036" max="1036" width="6.28515625" style="3" customWidth="1"/>
    <col min="1037" max="1037" width="6.85546875" style="3" customWidth="1"/>
    <col min="1038" max="1038" width="5.42578125" style="3" customWidth="1"/>
    <col min="1039" max="1039" width="5.85546875" style="3" customWidth="1"/>
    <col min="1040" max="1040" width="5.42578125" style="3" customWidth="1"/>
    <col min="1041" max="1041" width="6" style="3" customWidth="1"/>
    <col min="1042" max="1042" width="9.85546875" style="3" customWidth="1"/>
    <col min="1043" max="1043" width="5.85546875" style="3" customWidth="1"/>
    <col min="1044" max="1044" width="8.85546875" style="3" customWidth="1"/>
    <col min="1045" max="1045" width="6.7109375" style="3" customWidth="1"/>
    <col min="1046" max="1046" width="8.85546875" style="3" customWidth="1"/>
    <col min="1047" max="1050" width="9" style="3" hidden="1" customWidth="1"/>
    <col min="1051" max="1277" width="9" style="3"/>
    <col min="1278" max="1278" width="3.5703125" style="3" customWidth="1"/>
    <col min="1279" max="1279" width="29.5703125" style="3" customWidth="1"/>
    <col min="1280" max="1280" width="12.28515625" style="3" customWidth="1"/>
    <col min="1281" max="1281" width="9" style="3" hidden="1" customWidth="1"/>
    <col min="1282" max="1282" width="9.140625" style="3" customWidth="1"/>
    <col min="1283" max="1286" width="6.42578125" style="3" customWidth="1"/>
    <col min="1287" max="1287" width="6.140625" style="3" customWidth="1"/>
    <col min="1288" max="1288" width="5.85546875" style="3" customWidth="1"/>
    <col min="1289" max="1289" width="5.42578125" style="3" customWidth="1"/>
    <col min="1290" max="1290" width="6.7109375" style="3" customWidth="1"/>
    <col min="1291" max="1291" width="6.85546875" style="3" customWidth="1"/>
    <col min="1292" max="1292" width="6.28515625" style="3" customWidth="1"/>
    <col min="1293" max="1293" width="6.85546875" style="3" customWidth="1"/>
    <col min="1294" max="1294" width="5.42578125" style="3" customWidth="1"/>
    <col min="1295" max="1295" width="5.85546875" style="3" customWidth="1"/>
    <col min="1296" max="1296" width="5.42578125" style="3" customWidth="1"/>
    <col min="1297" max="1297" width="6" style="3" customWidth="1"/>
    <col min="1298" max="1298" width="9.85546875" style="3" customWidth="1"/>
    <col min="1299" max="1299" width="5.85546875" style="3" customWidth="1"/>
    <col min="1300" max="1300" width="8.85546875" style="3" customWidth="1"/>
    <col min="1301" max="1301" width="6.7109375" style="3" customWidth="1"/>
    <col min="1302" max="1302" width="8.85546875" style="3" customWidth="1"/>
    <col min="1303" max="1306" width="9" style="3" hidden="1" customWidth="1"/>
    <col min="1307" max="1533" width="9" style="3"/>
    <col min="1534" max="1534" width="3.5703125" style="3" customWidth="1"/>
    <col min="1535" max="1535" width="29.5703125" style="3" customWidth="1"/>
    <col min="1536" max="1536" width="12.28515625" style="3" customWidth="1"/>
    <col min="1537" max="1537" width="9" style="3" hidden="1" customWidth="1"/>
    <col min="1538" max="1538" width="9.140625" style="3" customWidth="1"/>
    <col min="1539" max="1542" width="6.42578125" style="3" customWidth="1"/>
    <col min="1543" max="1543" width="6.140625" style="3" customWidth="1"/>
    <col min="1544" max="1544" width="5.85546875" style="3" customWidth="1"/>
    <col min="1545" max="1545" width="5.42578125" style="3" customWidth="1"/>
    <col min="1546" max="1546" width="6.7109375" style="3" customWidth="1"/>
    <col min="1547" max="1547" width="6.85546875" style="3" customWidth="1"/>
    <col min="1548" max="1548" width="6.28515625" style="3" customWidth="1"/>
    <col min="1549" max="1549" width="6.85546875" style="3" customWidth="1"/>
    <col min="1550" max="1550" width="5.42578125" style="3" customWidth="1"/>
    <col min="1551" max="1551" width="5.85546875" style="3" customWidth="1"/>
    <col min="1552" max="1552" width="5.42578125" style="3" customWidth="1"/>
    <col min="1553" max="1553" width="6" style="3" customWidth="1"/>
    <col min="1554" max="1554" width="9.85546875" style="3" customWidth="1"/>
    <col min="1555" max="1555" width="5.85546875" style="3" customWidth="1"/>
    <col min="1556" max="1556" width="8.85546875" style="3" customWidth="1"/>
    <col min="1557" max="1557" width="6.7109375" style="3" customWidth="1"/>
    <col min="1558" max="1558" width="8.85546875" style="3" customWidth="1"/>
    <col min="1559" max="1562" width="9" style="3" hidden="1" customWidth="1"/>
    <col min="1563" max="1789" width="9" style="3"/>
    <col min="1790" max="1790" width="3.5703125" style="3" customWidth="1"/>
    <col min="1791" max="1791" width="29.5703125" style="3" customWidth="1"/>
    <col min="1792" max="1792" width="12.28515625" style="3" customWidth="1"/>
    <col min="1793" max="1793" width="9" style="3" hidden="1" customWidth="1"/>
    <col min="1794" max="1794" width="9.140625" style="3" customWidth="1"/>
    <col min="1795" max="1798" width="6.42578125" style="3" customWidth="1"/>
    <col min="1799" max="1799" width="6.140625" style="3" customWidth="1"/>
    <col min="1800" max="1800" width="5.85546875" style="3" customWidth="1"/>
    <col min="1801" max="1801" width="5.42578125" style="3" customWidth="1"/>
    <col min="1802" max="1802" width="6.7109375" style="3" customWidth="1"/>
    <col min="1803" max="1803" width="6.85546875" style="3" customWidth="1"/>
    <col min="1804" max="1804" width="6.28515625" style="3" customWidth="1"/>
    <col min="1805" max="1805" width="6.85546875" style="3" customWidth="1"/>
    <col min="1806" max="1806" width="5.42578125" style="3" customWidth="1"/>
    <col min="1807" max="1807" width="5.85546875" style="3" customWidth="1"/>
    <col min="1808" max="1808" width="5.42578125" style="3" customWidth="1"/>
    <col min="1809" max="1809" width="6" style="3" customWidth="1"/>
    <col min="1810" max="1810" width="9.85546875" style="3" customWidth="1"/>
    <col min="1811" max="1811" width="5.85546875" style="3" customWidth="1"/>
    <col min="1812" max="1812" width="8.85546875" style="3" customWidth="1"/>
    <col min="1813" max="1813" width="6.7109375" style="3" customWidth="1"/>
    <col min="1814" max="1814" width="8.85546875" style="3" customWidth="1"/>
    <col min="1815" max="1818" width="9" style="3" hidden="1" customWidth="1"/>
    <col min="1819" max="2045" width="9" style="3"/>
    <col min="2046" max="2046" width="3.5703125" style="3" customWidth="1"/>
    <col min="2047" max="2047" width="29.5703125" style="3" customWidth="1"/>
    <col min="2048" max="2048" width="12.28515625" style="3" customWidth="1"/>
    <col min="2049" max="2049" width="9" style="3" hidden="1" customWidth="1"/>
    <col min="2050" max="2050" width="9.140625" style="3" customWidth="1"/>
    <col min="2051" max="2054" width="6.42578125" style="3" customWidth="1"/>
    <col min="2055" max="2055" width="6.140625" style="3" customWidth="1"/>
    <col min="2056" max="2056" width="5.85546875" style="3" customWidth="1"/>
    <col min="2057" max="2057" width="5.42578125" style="3" customWidth="1"/>
    <col min="2058" max="2058" width="6.7109375" style="3" customWidth="1"/>
    <col min="2059" max="2059" width="6.85546875" style="3" customWidth="1"/>
    <col min="2060" max="2060" width="6.28515625" style="3" customWidth="1"/>
    <col min="2061" max="2061" width="6.85546875" style="3" customWidth="1"/>
    <col min="2062" max="2062" width="5.42578125" style="3" customWidth="1"/>
    <col min="2063" max="2063" width="5.85546875" style="3" customWidth="1"/>
    <col min="2064" max="2064" width="5.42578125" style="3" customWidth="1"/>
    <col min="2065" max="2065" width="6" style="3" customWidth="1"/>
    <col min="2066" max="2066" width="9.85546875" style="3" customWidth="1"/>
    <col min="2067" max="2067" width="5.85546875" style="3" customWidth="1"/>
    <col min="2068" max="2068" width="8.85546875" style="3" customWidth="1"/>
    <col min="2069" max="2069" width="6.7109375" style="3" customWidth="1"/>
    <col min="2070" max="2070" width="8.85546875" style="3" customWidth="1"/>
    <col min="2071" max="2074" width="9" style="3" hidden="1" customWidth="1"/>
    <col min="2075" max="2301" width="9" style="3"/>
    <col min="2302" max="2302" width="3.5703125" style="3" customWidth="1"/>
    <col min="2303" max="2303" width="29.5703125" style="3" customWidth="1"/>
    <col min="2304" max="2304" width="12.28515625" style="3" customWidth="1"/>
    <col min="2305" max="2305" width="9" style="3" hidden="1" customWidth="1"/>
    <col min="2306" max="2306" width="9.140625" style="3" customWidth="1"/>
    <col min="2307" max="2310" width="6.42578125" style="3" customWidth="1"/>
    <col min="2311" max="2311" width="6.140625" style="3" customWidth="1"/>
    <col min="2312" max="2312" width="5.85546875" style="3" customWidth="1"/>
    <col min="2313" max="2313" width="5.42578125" style="3" customWidth="1"/>
    <col min="2314" max="2314" width="6.7109375" style="3" customWidth="1"/>
    <col min="2315" max="2315" width="6.85546875" style="3" customWidth="1"/>
    <col min="2316" max="2316" width="6.28515625" style="3" customWidth="1"/>
    <col min="2317" max="2317" width="6.85546875" style="3" customWidth="1"/>
    <col min="2318" max="2318" width="5.42578125" style="3" customWidth="1"/>
    <col min="2319" max="2319" width="5.85546875" style="3" customWidth="1"/>
    <col min="2320" max="2320" width="5.42578125" style="3" customWidth="1"/>
    <col min="2321" max="2321" width="6" style="3" customWidth="1"/>
    <col min="2322" max="2322" width="9.85546875" style="3" customWidth="1"/>
    <col min="2323" max="2323" width="5.85546875" style="3" customWidth="1"/>
    <col min="2324" max="2324" width="8.85546875" style="3" customWidth="1"/>
    <col min="2325" max="2325" width="6.7109375" style="3" customWidth="1"/>
    <col min="2326" max="2326" width="8.85546875" style="3" customWidth="1"/>
    <col min="2327" max="2330" width="9" style="3" hidden="1" customWidth="1"/>
    <col min="2331" max="2557" width="9" style="3"/>
    <col min="2558" max="2558" width="3.5703125" style="3" customWidth="1"/>
    <col min="2559" max="2559" width="29.5703125" style="3" customWidth="1"/>
    <col min="2560" max="2560" width="12.28515625" style="3" customWidth="1"/>
    <col min="2561" max="2561" width="9" style="3" hidden="1" customWidth="1"/>
    <col min="2562" max="2562" width="9.140625" style="3" customWidth="1"/>
    <col min="2563" max="2566" width="6.42578125" style="3" customWidth="1"/>
    <col min="2567" max="2567" width="6.140625" style="3" customWidth="1"/>
    <col min="2568" max="2568" width="5.85546875" style="3" customWidth="1"/>
    <col min="2569" max="2569" width="5.42578125" style="3" customWidth="1"/>
    <col min="2570" max="2570" width="6.7109375" style="3" customWidth="1"/>
    <col min="2571" max="2571" width="6.85546875" style="3" customWidth="1"/>
    <col min="2572" max="2572" width="6.28515625" style="3" customWidth="1"/>
    <col min="2573" max="2573" width="6.85546875" style="3" customWidth="1"/>
    <col min="2574" max="2574" width="5.42578125" style="3" customWidth="1"/>
    <col min="2575" max="2575" width="5.85546875" style="3" customWidth="1"/>
    <col min="2576" max="2576" width="5.42578125" style="3" customWidth="1"/>
    <col min="2577" max="2577" width="6" style="3" customWidth="1"/>
    <col min="2578" max="2578" width="9.85546875" style="3" customWidth="1"/>
    <col min="2579" max="2579" width="5.85546875" style="3" customWidth="1"/>
    <col min="2580" max="2580" width="8.85546875" style="3" customWidth="1"/>
    <col min="2581" max="2581" width="6.7109375" style="3" customWidth="1"/>
    <col min="2582" max="2582" width="8.85546875" style="3" customWidth="1"/>
    <col min="2583" max="2586" width="9" style="3" hidden="1" customWidth="1"/>
    <col min="2587" max="2813" width="9" style="3"/>
    <col min="2814" max="2814" width="3.5703125" style="3" customWidth="1"/>
    <col min="2815" max="2815" width="29.5703125" style="3" customWidth="1"/>
    <col min="2816" max="2816" width="12.28515625" style="3" customWidth="1"/>
    <col min="2817" max="2817" width="9" style="3" hidden="1" customWidth="1"/>
    <col min="2818" max="2818" width="9.140625" style="3" customWidth="1"/>
    <col min="2819" max="2822" width="6.42578125" style="3" customWidth="1"/>
    <col min="2823" max="2823" width="6.140625" style="3" customWidth="1"/>
    <col min="2824" max="2824" width="5.85546875" style="3" customWidth="1"/>
    <col min="2825" max="2825" width="5.42578125" style="3" customWidth="1"/>
    <col min="2826" max="2826" width="6.7109375" style="3" customWidth="1"/>
    <col min="2827" max="2827" width="6.85546875" style="3" customWidth="1"/>
    <col min="2828" max="2828" width="6.28515625" style="3" customWidth="1"/>
    <col min="2829" max="2829" width="6.85546875" style="3" customWidth="1"/>
    <col min="2830" max="2830" width="5.42578125" style="3" customWidth="1"/>
    <col min="2831" max="2831" width="5.85546875" style="3" customWidth="1"/>
    <col min="2832" max="2832" width="5.42578125" style="3" customWidth="1"/>
    <col min="2833" max="2833" width="6" style="3" customWidth="1"/>
    <col min="2834" max="2834" width="9.85546875" style="3" customWidth="1"/>
    <col min="2835" max="2835" width="5.85546875" style="3" customWidth="1"/>
    <col min="2836" max="2836" width="8.85546875" style="3" customWidth="1"/>
    <col min="2837" max="2837" width="6.7109375" style="3" customWidth="1"/>
    <col min="2838" max="2838" width="8.85546875" style="3" customWidth="1"/>
    <col min="2839" max="2842" width="9" style="3" hidden="1" customWidth="1"/>
    <col min="2843" max="3069" width="9" style="3"/>
    <col min="3070" max="3070" width="3.5703125" style="3" customWidth="1"/>
    <col min="3071" max="3071" width="29.5703125" style="3" customWidth="1"/>
    <col min="3072" max="3072" width="12.28515625" style="3" customWidth="1"/>
    <col min="3073" max="3073" width="9" style="3" hidden="1" customWidth="1"/>
    <col min="3074" max="3074" width="9.140625" style="3" customWidth="1"/>
    <col min="3075" max="3078" width="6.42578125" style="3" customWidth="1"/>
    <col min="3079" max="3079" width="6.140625" style="3" customWidth="1"/>
    <col min="3080" max="3080" width="5.85546875" style="3" customWidth="1"/>
    <col min="3081" max="3081" width="5.42578125" style="3" customWidth="1"/>
    <col min="3082" max="3082" width="6.7109375" style="3" customWidth="1"/>
    <col min="3083" max="3083" width="6.85546875" style="3" customWidth="1"/>
    <col min="3084" max="3084" width="6.28515625" style="3" customWidth="1"/>
    <col min="3085" max="3085" width="6.85546875" style="3" customWidth="1"/>
    <col min="3086" max="3086" width="5.42578125" style="3" customWidth="1"/>
    <col min="3087" max="3087" width="5.85546875" style="3" customWidth="1"/>
    <col min="3088" max="3088" width="5.42578125" style="3" customWidth="1"/>
    <col min="3089" max="3089" width="6" style="3" customWidth="1"/>
    <col min="3090" max="3090" width="9.85546875" style="3" customWidth="1"/>
    <col min="3091" max="3091" width="5.85546875" style="3" customWidth="1"/>
    <col min="3092" max="3092" width="8.85546875" style="3" customWidth="1"/>
    <col min="3093" max="3093" width="6.7109375" style="3" customWidth="1"/>
    <col min="3094" max="3094" width="8.85546875" style="3" customWidth="1"/>
    <col min="3095" max="3098" width="9" style="3" hidden="1" customWidth="1"/>
    <col min="3099" max="3325" width="9" style="3"/>
    <col min="3326" max="3326" width="3.5703125" style="3" customWidth="1"/>
    <col min="3327" max="3327" width="29.5703125" style="3" customWidth="1"/>
    <col min="3328" max="3328" width="12.28515625" style="3" customWidth="1"/>
    <col min="3329" max="3329" width="9" style="3" hidden="1" customWidth="1"/>
    <col min="3330" max="3330" width="9.140625" style="3" customWidth="1"/>
    <col min="3331" max="3334" width="6.42578125" style="3" customWidth="1"/>
    <col min="3335" max="3335" width="6.140625" style="3" customWidth="1"/>
    <col min="3336" max="3336" width="5.85546875" style="3" customWidth="1"/>
    <col min="3337" max="3337" width="5.42578125" style="3" customWidth="1"/>
    <col min="3338" max="3338" width="6.7109375" style="3" customWidth="1"/>
    <col min="3339" max="3339" width="6.85546875" style="3" customWidth="1"/>
    <col min="3340" max="3340" width="6.28515625" style="3" customWidth="1"/>
    <col min="3341" max="3341" width="6.85546875" style="3" customWidth="1"/>
    <col min="3342" max="3342" width="5.42578125" style="3" customWidth="1"/>
    <col min="3343" max="3343" width="5.85546875" style="3" customWidth="1"/>
    <col min="3344" max="3344" width="5.42578125" style="3" customWidth="1"/>
    <col min="3345" max="3345" width="6" style="3" customWidth="1"/>
    <col min="3346" max="3346" width="9.85546875" style="3" customWidth="1"/>
    <col min="3347" max="3347" width="5.85546875" style="3" customWidth="1"/>
    <col min="3348" max="3348" width="8.85546875" style="3" customWidth="1"/>
    <col min="3349" max="3349" width="6.7109375" style="3" customWidth="1"/>
    <col min="3350" max="3350" width="8.85546875" style="3" customWidth="1"/>
    <col min="3351" max="3354" width="9" style="3" hidden="1" customWidth="1"/>
    <col min="3355" max="3581" width="9" style="3"/>
    <col min="3582" max="3582" width="3.5703125" style="3" customWidth="1"/>
    <col min="3583" max="3583" width="29.5703125" style="3" customWidth="1"/>
    <col min="3584" max="3584" width="12.28515625" style="3" customWidth="1"/>
    <col min="3585" max="3585" width="9" style="3" hidden="1" customWidth="1"/>
    <col min="3586" max="3586" width="9.140625" style="3" customWidth="1"/>
    <col min="3587" max="3590" width="6.42578125" style="3" customWidth="1"/>
    <col min="3591" max="3591" width="6.140625" style="3" customWidth="1"/>
    <col min="3592" max="3592" width="5.85546875" style="3" customWidth="1"/>
    <col min="3593" max="3593" width="5.42578125" style="3" customWidth="1"/>
    <col min="3594" max="3594" width="6.7109375" style="3" customWidth="1"/>
    <col min="3595" max="3595" width="6.85546875" style="3" customWidth="1"/>
    <col min="3596" max="3596" width="6.28515625" style="3" customWidth="1"/>
    <col min="3597" max="3597" width="6.85546875" style="3" customWidth="1"/>
    <col min="3598" max="3598" width="5.42578125" style="3" customWidth="1"/>
    <col min="3599" max="3599" width="5.85546875" style="3" customWidth="1"/>
    <col min="3600" max="3600" width="5.42578125" style="3" customWidth="1"/>
    <col min="3601" max="3601" width="6" style="3" customWidth="1"/>
    <col min="3602" max="3602" width="9.85546875" style="3" customWidth="1"/>
    <col min="3603" max="3603" width="5.85546875" style="3" customWidth="1"/>
    <col min="3604" max="3604" width="8.85546875" style="3" customWidth="1"/>
    <col min="3605" max="3605" width="6.7109375" style="3" customWidth="1"/>
    <col min="3606" max="3606" width="8.85546875" style="3" customWidth="1"/>
    <col min="3607" max="3610" width="9" style="3" hidden="1" customWidth="1"/>
    <col min="3611" max="3837" width="9" style="3"/>
    <col min="3838" max="3838" width="3.5703125" style="3" customWidth="1"/>
    <col min="3839" max="3839" width="29.5703125" style="3" customWidth="1"/>
    <col min="3840" max="3840" width="12.28515625" style="3" customWidth="1"/>
    <col min="3841" max="3841" width="9" style="3" hidden="1" customWidth="1"/>
    <col min="3842" max="3842" width="9.140625" style="3" customWidth="1"/>
    <col min="3843" max="3846" width="6.42578125" style="3" customWidth="1"/>
    <col min="3847" max="3847" width="6.140625" style="3" customWidth="1"/>
    <col min="3848" max="3848" width="5.85546875" style="3" customWidth="1"/>
    <col min="3849" max="3849" width="5.42578125" style="3" customWidth="1"/>
    <col min="3850" max="3850" width="6.7109375" style="3" customWidth="1"/>
    <col min="3851" max="3851" width="6.85546875" style="3" customWidth="1"/>
    <col min="3852" max="3852" width="6.28515625" style="3" customWidth="1"/>
    <col min="3853" max="3853" width="6.85546875" style="3" customWidth="1"/>
    <col min="3854" max="3854" width="5.42578125" style="3" customWidth="1"/>
    <col min="3855" max="3855" width="5.85546875" style="3" customWidth="1"/>
    <col min="3856" max="3856" width="5.42578125" style="3" customWidth="1"/>
    <col min="3857" max="3857" width="6" style="3" customWidth="1"/>
    <col min="3858" max="3858" width="9.85546875" style="3" customWidth="1"/>
    <col min="3859" max="3859" width="5.85546875" style="3" customWidth="1"/>
    <col min="3860" max="3860" width="8.85546875" style="3" customWidth="1"/>
    <col min="3861" max="3861" width="6.7109375" style="3" customWidth="1"/>
    <col min="3862" max="3862" width="8.85546875" style="3" customWidth="1"/>
    <col min="3863" max="3866" width="9" style="3" hidden="1" customWidth="1"/>
    <col min="3867" max="4093" width="9" style="3"/>
    <col min="4094" max="4094" width="3.5703125" style="3" customWidth="1"/>
    <col min="4095" max="4095" width="29.5703125" style="3" customWidth="1"/>
    <col min="4096" max="4096" width="12.28515625" style="3" customWidth="1"/>
    <col min="4097" max="4097" width="9" style="3" hidden="1" customWidth="1"/>
    <col min="4098" max="4098" width="9.140625" style="3" customWidth="1"/>
    <col min="4099" max="4102" width="6.42578125" style="3" customWidth="1"/>
    <col min="4103" max="4103" width="6.140625" style="3" customWidth="1"/>
    <col min="4104" max="4104" width="5.85546875" style="3" customWidth="1"/>
    <col min="4105" max="4105" width="5.42578125" style="3" customWidth="1"/>
    <col min="4106" max="4106" width="6.7109375" style="3" customWidth="1"/>
    <col min="4107" max="4107" width="6.85546875" style="3" customWidth="1"/>
    <col min="4108" max="4108" width="6.28515625" style="3" customWidth="1"/>
    <col min="4109" max="4109" width="6.85546875" style="3" customWidth="1"/>
    <col min="4110" max="4110" width="5.42578125" style="3" customWidth="1"/>
    <col min="4111" max="4111" width="5.85546875" style="3" customWidth="1"/>
    <col min="4112" max="4112" width="5.42578125" style="3" customWidth="1"/>
    <col min="4113" max="4113" width="6" style="3" customWidth="1"/>
    <col min="4114" max="4114" width="9.85546875" style="3" customWidth="1"/>
    <col min="4115" max="4115" width="5.85546875" style="3" customWidth="1"/>
    <col min="4116" max="4116" width="8.85546875" style="3" customWidth="1"/>
    <col min="4117" max="4117" width="6.7109375" style="3" customWidth="1"/>
    <col min="4118" max="4118" width="8.85546875" style="3" customWidth="1"/>
    <col min="4119" max="4122" width="9" style="3" hidden="1" customWidth="1"/>
    <col min="4123" max="4349" width="9" style="3"/>
    <col min="4350" max="4350" width="3.5703125" style="3" customWidth="1"/>
    <col min="4351" max="4351" width="29.5703125" style="3" customWidth="1"/>
    <col min="4352" max="4352" width="12.28515625" style="3" customWidth="1"/>
    <col min="4353" max="4353" width="9" style="3" hidden="1" customWidth="1"/>
    <col min="4354" max="4354" width="9.140625" style="3" customWidth="1"/>
    <col min="4355" max="4358" width="6.42578125" style="3" customWidth="1"/>
    <col min="4359" max="4359" width="6.140625" style="3" customWidth="1"/>
    <col min="4360" max="4360" width="5.85546875" style="3" customWidth="1"/>
    <col min="4361" max="4361" width="5.42578125" style="3" customWidth="1"/>
    <col min="4362" max="4362" width="6.7109375" style="3" customWidth="1"/>
    <col min="4363" max="4363" width="6.85546875" style="3" customWidth="1"/>
    <col min="4364" max="4364" width="6.28515625" style="3" customWidth="1"/>
    <col min="4365" max="4365" width="6.85546875" style="3" customWidth="1"/>
    <col min="4366" max="4366" width="5.42578125" style="3" customWidth="1"/>
    <col min="4367" max="4367" width="5.85546875" style="3" customWidth="1"/>
    <col min="4368" max="4368" width="5.42578125" style="3" customWidth="1"/>
    <col min="4369" max="4369" width="6" style="3" customWidth="1"/>
    <col min="4370" max="4370" width="9.85546875" style="3" customWidth="1"/>
    <col min="4371" max="4371" width="5.85546875" style="3" customWidth="1"/>
    <col min="4372" max="4372" width="8.85546875" style="3" customWidth="1"/>
    <col min="4373" max="4373" width="6.7109375" style="3" customWidth="1"/>
    <col min="4374" max="4374" width="8.85546875" style="3" customWidth="1"/>
    <col min="4375" max="4378" width="9" style="3" hidden="1" customWidth="1"/>
    <col min="4379" max="4605" width="9" style="3"/>
    <col min="4606" max="4606" width="3.5703125" style="3" customWidth="1"/>
    <col min="4607" max="4607" width="29.5703125" style="3" customWidth="1"/>
    <col min="4608" max="4608" width="12.28515625" style="3" customWidth="1"/>
    <col min="4609" max="4609" width="9" style="3" hidden="1" customWidth="1"/>
    <col min="4610" max="4610" width="9.140625" style="3" customWidth="1"/>
    <col min="4611" max="4614" width="6.42578125" style="3" customWidth="1"/>
    <col min="4615" max="4615" width="6.140625" style="3" customWidth="1"/>
    <col min="4616" max="4616" width="5.85546875" style="3" customWidth="1"/>
    <col min="4617" max="4617" width="5.42578125" style="3" customWidth="1"/>
    <col min="4618" max="4618" width="6.7109375" style="3" customWidth="1"/>
    <col min="4619" max="4619" width="6.85546875" style="3" customWidth="1"/>
    <col min="4620" max="4620" width="6.28515625" style="3" customWidth="1"/>
    <col min="4621" max="4621" width="6.85546875" style="3" customWidth="1"/>
    <col min="4622" max="4622" width="5.42578125" style="3" customWidth="1"/>
    <col min="4623" max="4623" width="5.85546875" style="3" customWidth="1"/>
    <col min="4624" max="4624" width="5.42578125" style="3" customWidth="1"/>
    <col min="4625" max="4625" width="6" style="3" customWidth="1"/>
    <col min="4626" max="4626" width="9.85546875" style="3" customWidth="1"/>
    <col min="4627" max="4627" width="5.85546875" style="3" customWidth="1"/>
    <col min="4628" max="4628" width="8.85546875" style="3" customWidth="1"/>
    <col min="4629" max="4629" width="6.7109375" style="3" customWidth="1"/>
    <col min="4630" max="4630" width="8.85546875" style="3" customWidth="1"/>
    <col min="4631" max="4634" width="9" style="3" hidden="1" customWidth="1"/>
    <col min="4635" max="4861" width="9" style="3"/>
    <col min="4862" max="4862" width="3.5703125" style="3" customWidth="1"/>
    <col min="4863" max="4863" width="29.5703125" style="3" customWidth="1"/>
    <col min="4864" max="4864" width="12.28515625" style="3" customWidth="1"/>
    <col min="4865" max="4865" width="9" style="3" hidden="1" customWidth="1"/>
    <col min="4866" max="4866" width="9.140625" style="3" customWidth="1"/>
    <col min="4867" max="4870" width="6.42578125" style="3" customWidth="1"/>
    <col min="4871" max="4871" width="6.140625" style="3" customWidth="1"/>
    <col min="4872" max="4872" width="5.85546875" style="3" customWidth="1"/>
    <col min="4873" max="4873" width="5.42578125" style="3" customWidth="1"/>
    <col min="4874" max="4874" width="6.7109375" style="3" customWidth="1"/>
    <col min="4875" max="4875" width="6.85546875" style="3" customWidth="1"/>
    <col min="4876" max="4876" width="6.28515625" style="3" customWidth="1"/>
    <col min="4877" max="4877" width="6.85546875" style="3" customWidth="1"/>
    <col min="4878" max="4878" width="5.42578125" style="3" customWidth="1"/>
    <col min="4879" max="4879" width="5.85546875" style="3" customWidth="1"/>
    <col min="4880" max="4880" width="5.42578125" style="3" customWidth="1"/>
    <col min="4881" max="4881" width="6" style="3" customWidth="1"/>
    <col min="4882" max="4882" width="9.85546875" style="3" customWidth="1"/>
    <col min="4883" max="4883" width="5.85546875" style="3" customWidth="1"/>
    <col min="4884" max="4884" width="8.85546875" style="3" customWidth="1"/>
    <col min="4885" max="4885" width="6.7109375" style="3" customWidth="1"/>
    <col min="4886" max="4886" width="8.85546875" style="3" customWidth="1"/>
    <col min="4887" max="4890" width="9" style="3" hidden="1" customWidth="1"/>
    <col min="4891" max="5117" width="9" style="3"/>
    <col min="5118" max="5118" width="3.5703125" style="3" customWidth="1"/>
    <col min="5119" max="5119" width="29.5703125" style="3" customWidth="1"/>
    <col min="5120" max="5120" width="12.28515625" style="3" customWidth="1"/>
    <col min="5121" max="5121" width="9" style="3" hidden="1" customWidth="1"/>
    <col min="5122" max="5122" width="9.140625" style="3" customWidth="1"/>
    <col min="5123" max="5126" width="6.42578125" style="3" customWidth="1"/>
    <col min="5127" max="5127" width="6.140625" style="3" customWidth="1"/>
    <col min="5128" max="5128" width="5.85546875" style="3" customWidth="1"/>
    <col min="5129" max="5129" width="5.42578125" style="3" customWidth="1"/>
    <col min="5130" max="5130" width="6.7109375" style="3" customWidth="1"/>
    <col min="5131" max="5131" width="6.85546875" style="3" customWidth="1"/>
    <col min="5132" max="5132" width="6.28515625" style="3" customWidth="1"/>
    <col min="5133" max="5133" width="6.85546875" style="3" customWidth="1"/>
    <col min="5134" max="5134" width="5.42578125" style="3" customWidth="1"/>
    <col min="5135" max="5135" width="5.85546875" style="3" customWidth="1"/>
    <col min="5136" max="5136" width="5.42578125" style="3" customWidth="1"/>
    <col min="5137" max="5137" width="6" style="3" customWidth="1"/>
    <col min="5138" max="5138" width="9.85546875" style="3" customWidth="1"/>
    <col min="5139" max="5139" width="5.85546875" style="3" customWidth="1"/>
    <col min="5140" max="5140" width="8.85546875" style="3" customWidth="1"/>
    <col min="5141" max="5141" width="6.7109375" style="3" customWidth="1"/>
    <col min="5142" max="5142" width="8.85546875" style="3" customWidth="1"/>
    <col min="5143" max="5146" width="9" style="3" hidden="1" customWidth="1"/>
    <col min="5147" max="5373" width="9" style="3"/>
    <col min="5374" max="5374" width="3.5703125" style="3" customWidth="1"/>
    <col min="5375" max="5375" width="29.5703125" style="3" customWidth="1"/>
    <col min="5376" max="5376" width="12.28515625" style="3" customWidth="1"/>
    <col min="5377" max="5377" width="9" style="3" hidden="1" customWidth="1"/>
    <col min="5378" max="5378" width="9.140625" style="3" customWidth="1"/>
    <col min="5379" max="5382" width="6.42578125" style="3" customWidth="1"/>
    <col min="5383" max="5383" width="6.140625" style="3" customWidth="1"/>
    <col min="5384" max="5384" width="5.85546875" style="3" customWidth="1"/>
    <col min="5385" max="5385" width="5.42578125" style="3" customWidth="1"/>
    <col min="5386" max="5386" width="6.7109375" style="3" customWidth="1"/>
    <col min="5387" max="5387" width="6.85546875" style="3" customWidth="1"/>
    <col min="5388" max="5388" width="6.28515625" style="3" customWidth="1"/>
    <col min="5389" max="5389" width="6.85546875" style="3" customWidth="1"/>
    <col min="5390" max="5390" width="5.42578125" style="3" customWidth="1"/>
    <col min="5391" max="5391" width="5.85546875" style="3" customWidth="1"/>
    <col min="5392" max="5392" width="5.42578125" style="3" customWidth="1"/>
    <col min="5393" max="5393" width="6" style="3" customWidth="1"/>
    <col min="5394" max="5394" width="9.85546875" style="3" customWidth="1"/>
    <col min="5395" max="5395" width="5.85546875" style="3" customWidth="1"/>
    <col min="5396" max="5396" width="8.85546875" style="3" customWidth="1"/>
    <col min="5397" max="5397" width="6.7109375" style="3" customWidth="1"/>
    <col min="5398" max="5398" width="8.85546875" style="3" customWidth="1"/>
    <col min="5399" max="5402" width="9" style="3" hidden="1" customWidth="1"/>
    <col min="5403" max="5629" width="9" style="3"/>
    <col min="5630" max="5630" width="3.5703125" style="3" customWidth="1"/>
    <col min="5631" max="5631" width="29.5703125" style="3" customWidth="1"/>
    <col min="5632" max="5632" width="12.28515625" style="3" customWidth="1"/>
    <col min="5633" max="5633" width="9" style="3" hidden="1" customWidth="1"/>
    <col min="5634" max="5634" width="9.140625" style="3" customWidth="1"/>
    <col min="5635" max="5638" width="6.42578125" style="3" customWidth="1"/>
    <col min="5639" max="5639" width="6.140625" style="3" customWidth="1"/>
    <col min="5640" max="5640" width="5.85546875" style="3" customWidth="1"/>
    <col min="5641" max="5641" width="5.42578125" style="3" customWidth="1"/>
    <col min="5642" max="5642" width="6.7109375" style="3" customWidth="1"/>
    <col min="5643" max="5643" width="6.85546875" style="3" customWidth="1"/>
    <col min="5644" max="5644" width="6.28515625" style="3" customWidth="1"/>
    <col min="5645" max="5645" width="6.85546875" style="3" customWidth="1"/>
    <col min="5646" max="5646" width="5.42578125" style="3" customWidth="1"/>
    <col min="5647" max="5647" width="5.85546875" style="3" customWidth="1"/>
    <col min="5648" max="5648" width="5.42578125" style="3" customWidth="1"/>
    <col min="5649" max="5649" width="6" style="3" customWidth="1"/>
    <col min="5650" max="5650" width="9.85546875" style="3" customWidth="1"/>
    <col min="5651" max="5651" width="5.85546875" style="3" customWidth="1"/>
    <col min="5652" max="5652" width="8.85546875" style="3" customWidth="1"/>
    <col min="5653" max="5653" width="6.7109375" style="3" customWidth="1"/>
    <col min="5654" max="5654" width="8.85546875" style="3" customWidth="1"/>
    <col min="5655" max="5658" width="9" style="3" hidden="1" customWidth="1"/>
    <col min="5659" max="5885" width="9" style="3"/>
    <col min="5886" max="5886" width="3.5703125" style="3" customWidth="1"/>
    <col min="5887" max="5887" width="29.5703125" style="3" customWidth="1"/>
    <col min="5888" max="5888" width="12.28515625" style="3" customWidth="1"/>
    <col min="5889" max="5889" width="9" style="3" hidden="1" customWidth="1"/>
    <col min="5890" max="5890" width="9.140625" style="3" customWidth="1"/>
    <col min="5891" max="5894" width="6.42578125" style="3" customWidth="1"/>
    <col min="5895" max="5895" width="6.140625" style="3" customWidth="1"/>
    <col min="5896" max="5896" width="5.85546875" style="3" customWidth="1"/>
    <col min="5897" max="5897" width="5.42578125" style="3" customWidth="1"/>
    <col min="5898" max="5898" width="6.7109375" style="3" customWidth="1"/>
    <col min="5899" max="5899" width="6.85546875" style="3" customWidth="1"/>
    <col min="5900" max="5900" width="6.28515625" style="3" customWidth="1"/>
    <col min="5901" max="5901" width="6.85546875" style="3" customWidth="1"/>
    <col min="5902" max="5902" width="5.42578125" style="3" customWidth="1"/>
    <col min="5903" max="5903" width="5.85546875" style="3" customWidth="1"/>
    <col min="5904" max="5904" width="5.42578125" style="3" customWidth="1"/>
    <col min="5905" max="5905" width="6" style="3" customWidth="1"/>
    <col min="5906" max="5906" width="9.85546875" style="3" customWidth="1"/>
    <col min="5907" max="5907" width="5.85546875" style="3" customWidth="1"/>
    <col min="5908" max="5908" width="8.85546875" style="3" customWidth="1"/>
    <col min="5909" max="5909" width="6.7109375" style="3" customWidth="1"/>
    <col min="5910" max="5910" width="8.85546875" style="3" customWidth="1"/>
    <col min="5911" max="5914" width="9" style="3" hidden="1" customWidth="1"/>
    <col min="5915" max="6141" width="9" style="3"/>
    <col min="6142" max="6142" width="3.5703125" style="3" customWidth="1"/>
    <col min="6143" max="6143" width="29.5703125" style="3" customWidth="1"/>
    <col min="6144" max="6144" width="12.28515625" style="3" customWidth="1"/>
    <col min="6145" max="6145" width="9" style="3" hidden="1" customWidth="1"/>
    <col min="6146" max="6146" width="9.140625" style="3" customWidth="1"/>
    <col min="6147" max="6150" width="6.42578125" style="3" customWidth="1"/>
    <col min="6151" max="6151" width="6.140625" style="3" customWidth="1"/>
    <col min="6152" max="6152" width="5.85546875" style="3" customWidth="1"/>
    <col min="6153" max="6153" width="5.42578125" style="3" customWidth="1"/>
    <col min="6154" max="6154" width="6.7109375" style="3" customWidth="1"/>
    <col min="6155" max="6155" width="6.85546875" style="3" customWidth="1"/>
    <col min="6156" max="6156" width="6.28515625" style="3" customWidth="1"/>
    <col min="6157" max="6157" width="6.85546875" style="3" customWidth="1"/>
    <col min="6158" max="6158" width="5.42578125" style="3" customWidth="1"/>
    <col min="6159" max="6159" width="5.85546875" style="3" customWidth="1"/>
    <col min="6160" max="6160" width="5.42578125" style="3" customWidth="1"/>
    <col min="6161" max="6161" width="6" style="3" customWidth="1"/>
    <col min="6162" max="6162" width="9.85546875" style="3" customWidth="1"/>
    <col min="6163" max="6163" width="5.85546875" style="3" customWidth="1"/>
    <col min="6164" max="6164" width="8.85546875" style="3" customWidth="1"/>
    <col min="6165" max="6165" width="6.7109375" style="3" customWidth="1"/>
    <col min="6166" max="6166" width="8.85546875" style="3" customWidth="1"/>
    <col min="6167" max="6170" width="9" style="3" hidden="1" customWidth="1"/>
    <col min="6171" max="6397" width="9" style="3"/>
    <col min="6398" max="6398" width="3.5703125" style="3" customWidth="1"/>
    <col min="6399" max="6399" width="29.5703125" style="3" customWidth="1"/>
    <col min="6400" max="6400" width="12.28515625" style="3" customWidth="1"/>
    <col min="6401" max="6401" width="9" style="3" hidden="1" customWidth="1"/>
    <col min="6402" max="6402" width="9.140625" style="3" customWidth="1"/>
    <col min="6403" max="6406" width="6.42578125" style="3" customWidth="1"/>
    <col min="6407" max="6407" width="6.140625" style="3" customWidth="1"/>
    <col min="6408" max="6408" width="5.85546875" style="3" customWidth="1"/>
    <col min="6409" max="6409" width="5.42578125" style="3" customWidth="1"/>
    <col min="6410" max="6410" width="6.7109375" style="3" customWidth="1"/>
    <col min="6411" max="6411" width="6.85546875" style="3" customWidth="1"/>
    <col min="6412" max="6412" width="6.28515625" style="3" customWidth="1"/>
    <col min="6413" max="6413" width="6.85546875" style="3" customWidth="1"/>
    <col min="6414" max="6414" width="5.42578125" style="3" customWidth="1"/>
    <col min="6415" max="6415" width="5.85546875" style="3" customWidth="1"/>
    <col min="6416" max="6416" width="5.42578125" style="3" customWidth="1"/>
    <col min="6417" max="6417" width="6" style="3" customWidth="1"/>
    <col min="6418" max="6418" width="9.85546875" style="3" customWidth="1"/>
    <col min="6419" max="6419" width="5.85546875" style="3" customWidth="1"/>
    <col min="6420" max="6420" width="8.85546875" style="3" customWidth="1"/>
    <col min="6421" max="6421" width="6.7109375" style="3" customWidth="1"/>
    <col min="6422" max="6422" width="8.85546875" style="3" customWidth="1"/>
    <col min="6423" max="6426" width="9" style="3" hidden="1" customWidth="1"/>
    <col min="6427" max="6653" width="9" style="3"/>
    <col min="6654" max="6654" width="3.5703125" style="3" customWidth="1"/>
    <col min="6655" max="6655" width="29.5703125" style="3" customWidth="1"/>
    <col min="6656" max="6656" width="12.28515625" style="3" customWidth="1"/>
    <col min="6657" max="6657" width="9" style="3" hidden="1" customWidth="1"/>
    <col min="6658" max="6658" width="9.140625" style="3" customWidth="1"/>
    <col min="6659" max="6662" width="6.42578125" style="3" customWidth="1"/>
    <col min="6663" max="6663" width="6.140625" style="3" customWidth="1"/>
    <col min="6664" max="6664" width="5.85546875" style="3" customWidth="1"/>
    <col min="6665" max="6665" width="5.42578125" style="3" customWidth="1"/>
    <col min="6666" max="6666" width="6.7109375" style="3" customWidth="1"/>
    <col min="6667" max="6667" width="6.85546875" style="3" customWidth="1"/>
    <col min="6668" max="6668" width="6.28515625" style="3" customWidth="1"/>
    <col min="6669" max="6669" width="6.85546875" style="3" customWidth="1"/>
    <col min="6670" max="6670" width="5.42578125" style="3" customWidth="1"/>
    <col min="6671" max="6671" width="5.85546875" style="3" customWidth="1"/>
    <col min="6672" max="6672" width="5.42578125" style="3" customWidth="1"/>
    <col min="6673" max="6673" width="6" style="3" customWidth="1"/>
    <col min="6674" max="6674" width="9.85546875" style="3" customWidth="1"/>
    <col min="6675" max="6675" width="5.85546875" style="3" customWidth="1"/>
    <col min="6676" max="6676" width="8.85546875" style="3" customWidth="1"/>
    <col min="6677" max="6677" width="6.7109375" style="3" customWidth="1"/>
    <col min="6678" max="6678" width="8.85546875" style="3" customWidth="1"/>
    <col min="6679" max="6682" width="9" style="3" hidden="1" customWidth="1"/>
    <col min="6683" max="6909" width="9" style="3"/>
    <col min="6910" max="6910" width="3.5703125" style="3" customWidth="1"/>
    <col min="6911" max="6911" width="29.5703125" style="3" customWidth="1"/>
    <col min="6912" max="6912" width="12.28515625" style="3" customWidth="1"/>
    <col min="6913" max="6913" width="9" style="3" hidden="1" customWidth="1"/>
    <col min="6914" max="6914" width="9.140625" style="3" customWidth="1"/>
    <col min="6915" max="6918" width="6.42578125" style="3" customWidth="1"/>
    <col min="6919" max="6919" width="6.140625" style="3" customWidth="1"/>
    <col min="6920" max="6920" width="5.85546875" style="3" customWidth="1"/>
    <col min="6921" max="6921" width="5.42578125" style="3" customWidth="1"/>
    <col min="6922" max="6922" width="6.7109375" style="3" customWidth="1"/>
    <col min="6923" max="6923" width="6.85546875" style="3" customWidth="1"/>
    <col min="6924" max="6924" width="6.28515625" style="3" customWidth="1"/>
    <col min="6925" max="6925" width="6.85546875" style="3" customWidth="1"/>
    <col min="6926" max="6926" width="5.42578125" style="3" customWidth="1"/>
    <col min="6927" max="6927" width="5.85546875" style="3" customWidth="1"/>
    <col min="6928" max="6928" width="5.42578125" style="3" customWidth="1"/>
    <col min="6929" max="6929" width="6" style="3" customWidth="1"/>
    <col min="6930" max="6930" width="9.85546875" style="3" customWidth="1"/>
    <col min="6931" max="6931" width="5.85546875" style="3" customWidth="1"/>
    <col min="6932" max="6932" width="8.85546875" style="3" customWidth="1"/>
    <col min="6933" max="6933" width="6.7109375" style="3" customWidth="1"/>
    <col min="6934" max="6934" width="8.85546875" style="3" customWidth="1"/>
    <col min="6935" max="6938" width="9" style="3" hidden="1" customWidth="1"/>
    <col min="6939" max="7165" width="9" style="3"/>
    <col min="7166" max="7166" width="3.5703125" style="3" customWidth="1"/>
    <col min="7167" max="7167" width="29.5703125" style="3" customWidth="1"/>
    <col min="7168" max="7168" width="12.28515625" style="3" customWidth="1"/>
    <col min="7169" max="7169" width="9" style="3" hidden="1" customWidth="1"/>
    <col min="7170" max="7170" width="9.140625" style="3" customWidth="1"/>
    <col min="7171" max="7174" width="6.42578125" style="3" customWidth="1"/>
    <col min="7175" max="7175" width="6.140625" style="3" customWidth="1"/>
    <col min="7176" max="7176" width="5.85546875" style="3" customWidth="1"/>
    <col min="7177" max="7177" width="5.42578125" style="3" customWidth="1"/>
    <col min="7178" max="7178" width="6.7109375" style="3" customWidth="1"/>
    <col min="7179" max="7179" width="6.85546875" style="3" customWidth="1"/>
    <col min="7180" max="7180" width="6.28515625" style="3" customWidth="1"/>
    <col min="7181" max="7181" width="6.85546875" style="3" customWidth="1"/>
    <col min="7182" max="7182" width="5.42578125" style="3" customWidth="1"/>
    <col min="7183" max="7183" width="5.85546875" style="3" customWidth="1"/>
    <col min="7184" max="7184" width="5.42578125" style="3" customWidth="1"/>
    <col min="7185" max="7185" width="6" style="3" customWidth="1"/>
    <col min="7186" max="7186" width="9.85546875" style="3" customWidth="1"/>
    <col min="7187" max="7187" width="5.85546875" style="3" customWidth="1"/>
    <col min="7188" max="7188" width="8.85546875" style="3" customWidth="1"/>
    <col min="7189" max="7189" width="6.7109375" style="3" customWidth="1"/>
    <col min="7190" max="7190" width="8.85546875" style="3" customWidth="1"/>
    <col min="7191" max="7194" width="9" style="3" hidden="1" customWidth="1"/>
    <col min="7195" max="7421" width="9" style="3"/>
    <col min="7422" max="7422" width="3.5703125" style="3" customWidth="1"/>
    <col min="7423" max="7423" width="29.5703125" style="3" customWidth="1"/>
    <col min="7424" max="7424" width="12.28515625" style="3" customWidth="1"/>
    <col min="7425" max="7425" width="9" style="3" hidden="1" customWidth="1"/>
    <col min="7426" max="7426" width="9.140625" style="3" customWidth="1"/>
    <col min="7427" max="7430" width="6.42578125" style="3" customWidth="1"/>
    <col min="7431" max="7431" width="6.140625" style="3" customWidth="1"/>
    <col min="7432" max="7432" width="5.85546875" style="3" customWidth="1"/>
    <col min="7433" max="7433" width="5.42578125" style="3" customWidth="1"/>
    <col min="7434" max="7434" width="6.7109375" style="3" customWidth="1"/>
    <col min="7435" max="7435" width="6.85546875" style="3" customWidth="1"/>
    <col min="7436" max="7436" width="6.28515625" style="3" customWidth="1"/>
    <col min="7437" max="7437" width="6.85546875" style="3" customWidth="1"/>
    <col min="7438" max="7438" width="5.42578125" style="3" customWidth="1"/>
    <col min="7439" max="7439" width="5.85546875" style="3" customWidth="1"/>
    <col min="7440" max="7440" width="5.42578125" style="3" customWidth="1"/>
    <col min="7441" max="7441" width="6" style="3" customWidth="1"/>
    <col min="7442" max="7442" width="9.85546875" style="3" customWidth="1"/>
    <col min="7443" max="7443" width="5.85546875" style="3" customWidth="1"/>
    <col min="7444" max="7444" width="8.85546875" style="3" customWidth="1"/>
    <col min="7445" max="7445" width="6.7109375" style="3" customWidth="1"/>
    <col min="7446" max="7446" width="8.85546875" style="3" customWidth="1"/>
    <col min="7447" max="7450" width="9" style="3" hidden="1" customWidth="1"/>
    <col min="7451" max="7677" width="9" style="3"/>
    <col min="7678" max="7678" width="3.5703125" style="3" customWidth="1"/>
    <col min="7679" max="7679" width="29.5703125" style="3" customWidth="1"/>
    <col min="7680" max="7680" width="12.28515625" style="3" customWidth="1"/>
    <col min="7681" max="7681" width="9" style="3" hidden="1" customWidth="1"/>
    <col min="7682" max="7682" width="9.140625" style="3" customWidth="1"/>
    <col min="7683" max="7686" width="6.42578125" style="3" customWidth="1"/>
    <col min="7687" max="7687" width="6.140625" style="3" customWidth="1"/>
    <col min="7688" max="7688" width="5.85546875" style="3" customWidth="1"/>
    <col min="7689" max="7689" width="5.42578125" style="3" customWidth="1"/>
    <col min="7690" max="7690" width="6.7109375" style="3" customWidth="1"/>
    <col min="7691" max="7691" width="6.85546875" style="3" customWidth="1"/>
    <col min="7692" max="7692" width="6.28515625" style="3" customWidth="1"/>
    <col min="7693" max="7693" width="6.85546875" style="3" customWidth="1"/>
    <col min="7694" max="7694" width="5.42578125" style="3" customWidth="1"/>
    <col min="7695" max="7695" width="5.85546875" style="3" customWidth="1"/>
    <col min="7696" max="7696" width="5.42578125" style="3" customWidth="1"/>
    <col min="7697" max="7697" width="6" style="3" customWidth="1"/>
    <col min="7698" max="7698" width="9.85546875" style="3" customWidth="1"/>
    <col min="7699" max="7699" width="5.85546875" style="3" customWidth="1"/>
    <col min="7700" max="7700" width="8.85546875" style="3" customWidth="1"/>
    <col min="7701" max="7701" width="6.7109375" style="3" customWidth="1"/>
    <col min="7702" max="7702" width="8.85546875" style="3" customWidth="1"/>
    <col min="7703" max="7706" width="9" style="3" hidden="1" customWidth="1"/>
    <col min="7707" max="7933" width="9" style="3"/>
    <col min="7934" max="7934" width="3.5703125" style="3" customWidth="1"/>
    <col min="7935" max="7935" width="29.5703125" style="3" customWidth="1"/>
    <col min="7936" max="7936" width="12.28515625" style="3" customWidth="1"/>
    <col min="7937" max="7937" width="9" style="3" hidden="1" customWidth="1"/>
    <col min="7938" max="7938" width="9.140625" style="3" customWidth="1"/>
    <col min="7939" max="7942" width="6.42578125" style="3" customWidth="1"/>
    <col min="7943" max="7943" width="6.140625" style="3" customWidth="1"/>
    <col min="7944" max="7944" width="5.85546875" style="3" customWidth="1"/>
    <col min="7945" max="7945" width="5.42578125" style="3" customWidth="1"/>
    <col min="7946" max="7946" width="6.7109375" style="3" customWidth="1"/>
    <col min="7947" max="7947" width="6.85546875" style="3" customWidth="1"/>
    <col min="7948" max="7948" width="6.28515625" style="3" customWidth="1"/>
    <col min="7949" max="7949" width="6.85546875" style="3" customWidth="1"/>
    <col min="7950" max="7950" width="5.42578125" style="3" customWidth="1"/>
    <col min="7951" max="7951" width="5.85546875" style="3" customWidth="1"/>
    <col min="7952" max="7952" width="5.42578125" style="3" customWidth="1"/>
    <col min="7953" max="7953" width="6" style="3" customWidth="1"/>
    <col min="7954" max="7954" width="9.85546875" style="3" customWidth="1"/>
    <col min="7955" max="7955" width="5.85546875" style="3" customWidth="1"/>
    <col min="7956" max="7956" width="8.85546875" style="3" customWidth="1"/>
    <col min="7957" max="7957" width="6.7109375" style="3" customWidth="1"/>
    <col min="7958" max="7958" width="8.85546875" style="3" customWidth="1"/>
    <col min="7959" max="7962" width="9" style="3" hidden="1" customWidth="1"/>
    <col min="7963" max="8189" width="9" style="3"/>
    <col min="8190" max="8190" width="3.5703125" style="3" customWidth="1"/>
    <col min="8191" max="8191" width="29.5703125" style="3" customWidth="1"/>
    <col min="8192" max="8192" width="12.28515625" style="3" customWidth="1"/>
    <col min="8193" max="8193" width="9" style="3" hidden="1" customWidth="1"/>
    <col min="8194" max="8194" width="9.140625" style="3" customWidth="1"/>
    <col min="8195" max="8198" width="6.42578125" style="3" customWidth="1"/>
    <col min="8199" max="8199" width="6.140625" style="3" customWidth="1"/>
    <col min="8200" max="8200" width="5.85546875" style="3" customWidth="1"/>
    <col min="8201" max="8201" width="5.42578125" style="3" customWidth="1"/>
    <col min="8202" max="8202" width="6.7109375" style="3" customWidth="1"/>
    <col min="8203" max="8203" width="6.85546875" style="3" customWidth="1"/>
    <col min="8204" max="8204" width="6.28515625" style="3" customWidth="1"/>
    <col min="8205" max="8205" width="6.85546875" style="3" customWidth="1"/>
    <col min="8206" max="8206" width="5.42578125" style="3" customWidth="1"/>
    <col min="8207" max="8207" width="5.85546875" style="3" customWidth="1"/>
    <col min="8208" max="8208" width="5.42578125" style="3" customWidth="1"/>
    <col min="8209" max="8209" width="6" style="3" customWidth="1"/>
    <col min="8210" max="8210" width="9.85546875" style="3" customWidth="1"/>
    <col min="8211" max="8211" width="5.85546875" style="3" customWidth="1"/>
    <col min="8212" max="8212" width="8.85546875" style="3" customWidth="1"/>
    <col min="8213" max="8213" width="6.7109375" style="3" customWidth="1"/>
    <col min="8214" max="8214" width="8.85546875" style="3" customWidth="1"/>
    <col min="8215" max="8218" width="9" style="3" hidden="1" customWidth="1"/>
    <col min="8219" max="8445" width="9" style="3"/>
    <col min="8446" max="8446" width="3.5703125" style="3" customWidth="1"/>
    <col min="8447" max="8447" width="29.5703125" style="3" customWidth="1"/>
    <col min="8448" max="8448" width="12.28515625" style="3" customWidth="1"/>
    <col min="8449" max="8449" width="9" style="3" hidden="1" customWidth="1"/>
    <col min="8450" max="8450" width="9.140625" style="3" customWidth="1"/>
    <col min="8451" max="8454" width="6.42578125" style="3" customWidth="1"/>
    <col min="8455" max="8455" width="6.140625" style="3" customWidth="1"/>
    <col min="8456" max="8456" width="5.85546875" style="3" customWidth="1"/>
    <col min="8457" max="8457" width="5.42578125" style="3" customWidth="1"/>
    <col min="8458" max="8458" width="6.7109375" style="3" customWidth="1"/>
    <col min="8459" max="8459" width="6.85546875" style="3" customWidth="1"/>
    <col min="8460" max="8460" width="6.28515625" style="3" customWidth="1"/>
    <col min="8461" max="8461" width="6.85546875" style="3" customWidth="1"/>
    <col min="8462" max="8462" width="5.42578125" style="3" customWidth="1"/>
    <col min="8463" max="8463" width="5.85546875" style="3" customWidth="1"/>
    <col min="8464" max="8464" width="5.42578125" style="3" customWidth="1"/>
    <col min="8465" max="8465" width="6" style="3" customWidth="1"/>
    <col min="8466" max="8466" width="9.85546875" style="3" customWidth="1"/>
    <col min="8467" max="8467" width="5.85546875" style="3" customWidth="1"/>
    <col min="8468" max="8468" width="8.85546875" style="3" customWidth="1"/>
    <col min="8469" max="8469" width="6.7109375" style="3" customWidth="1"/>
    <col min="8470" max="8470" width="8.85546875" style="3" customWidth="1"/>
    <col min="8471" max="8474" width="9" style="3" hidden="1" customWidth="1"/>
    <col min="8475" max="8701" width="9" style="3"/>
    <col min="8702" max="8702" width="3.5703125" style="3" customWidth="1"/>
    <col min="8703" max="8703" width="29.5703125" style="3" customWidth="1"/>
    <col min="8704" max="8704" width="12.28515625" style="3" customWidth="1"/>
    <col min="8705" max="8705" width="9" style="3" hidden="1" customWidth="1"/>
    <col min="8706" max="8706" width="9.140625" style="3" customWidth="1"/>
    <col min="8707" max="8710" width="6.42578125" style="3" customWidth="1"/>
    <col min="8711" max="8711" width="6.140625" style="3" customWidth="1"/>
    <col min="8712" max="8712" width="5.85546875" style="3" customWidth="1"/>
    <col min="8713" max="8713" width="5.42578125" style="3" customWidth="1"/>
    <col min="8714" max="8714" width="6.7109375" style="3" customWidth="1"/>
    <col min="8715" max="8715" width="6.85546875" style="3" customWidth="1"/>
    <col min="8716" max="8716" width="6.28515625" style="3" customWidth="1"/>
    <col min="8717" max="8717" width="6.85546875" style="3" customWidth="1"/>
    <col min="8718" max="8718" width="5.42578125" style="3" customWidth="1"/>
    <col min="8719" max="8719" width="5.85546875" style="3" customWidth="1"/>
    <col min="8720" max="8720" width="5.42578125" style="3" customWidth="1"/>
    <col min="8721" max="8721" width="6" style="3" customWidth="1"/>
    <col min="8722" max="8722" width="9.85546875" style="3" customWidth="1"/>
    <col min="8723" max="8723" width="5.85546875" style="3" customWidth="1"/>
    <col min="8724" max="8724" width="8.85546875" style="3" customWidth="1"/>
    <col min="8725" max="8725" width="6.7109375" style="3" customWidth="1"/>
    <col min="8726" max="8726" width="8.85546875" style="3" customWidth="1"/>
    <col min="8727" max="8730" width="9" style="3" hidden="1" customWidth="1"/>
    <col min="8731" max="8957" width="9" style="3"/>
    <col min="8958" max="8958" width="3.5703125" style="3" customWidth="1"/>
    <col min="8959" max="8959" width="29.5703125" style="3" customWidth="1"/>
    <col min="8960" max="8960" width="12.28515625" style="3" customWidth="1"/>
    <col min="8961" max="8961" width="9" style="3" hidden="1" customWidth="1"/>
    <col min="8962" max="8962" width="9.140625" style="3" customWidth="1"/>
    <col min="8963" max="8966" width="6.42578125" style="3" customWidth="1"/>
    <col min="8967" max="8967" width="6.140625" style="3" customWidth="1"/>
    <col min="8968" max="8968" width="5.85546875" style="3" customWidth="1"/>
    <col min="8969" max="8969" width="5.42578125" style="3" customWidth="1"/>
    <col min="8970" max="8970" width="6.7109375" style="3" customWidth="1"/>
    <col min="8971" max="8971" width="6.85546875" style="3" customWidth="1"/>
    <col min="8972" max="8972" width="6.28515625" style="3" customWidth="1"/>
    <col min="8973" max="8973" width="6.85546875" style="3" customWidth="1"/>
    <col min="8974" max="8974" width="5.42578125" style="3" customWidth="1"/>
    <col min="8975" max="8975" width="5.85546875" style="3" customWidth="1"/>
    <col min="8976" max="8976" width="5.42578125" style="3" customWidth="1"/>
    <col min="8977" max="8977" width="6" style="3" customWidth="1"/>
    <col min="8978" max="8978" width="9.85546875" style="3" customWidth="1"/>
    <col min="8979" max="8979" width="5.85546875" style="3" customWidth="1"/>
    <col min="8980" max="8980" width="8.85546875" style="3" customWidth="1"/>
    <col min="8981" max="8981" width="6.7109375" style="3" customWidth="1"/>
    <col min="8982" max="8982" width="8.85546875" style="3" customWidth="1"/>
    <col min="8983" max="8986" width="9" style="3" hidden="1" customWidth="1"/>
    <col min="8987" max="9213" width="9" style="3"/>
    <col min="9214" max="9214" width="3.5703125" style="3" customWidth="1"/>
    <col min="9215" max="9215" width="29.5703125" style="3" customWidth="1"/>
    <col min="9216" max="9216" width="12.28515625" style="3" customWidth="1"/>
    <col min="9217" max="9217" width="9" style="3" hidden="1" customWidth="1"/>
    <col min="9218" max="9218" width="9.140625" style="3" customWidth="1"/>
    <col min="9219" max="9222" width="6.42578125" style="3" customWidth="1"/>
    <col min="9223" max="9223" width="6.140625" style="3" customWidth="1"/>
    <col min="9224" max="9224" width="5.85546875" style="3" customWidth="1"/>
    <col min="9225" max="9225" width="5.42578125" style="3" customWidth="1"/>
    <col min="9226" max="9226" width="6.7109375" style="3" customWidth="1"/>
    <col min="9227" max="9227" width="6.85546875" style="3" customWidth="1"/>
    <col min="9228" max="9228" width="6.28515625" style="3" customWidth="1"/>
    <col min="9229" max="9229" width="6.85546875" style="3" customWidth="1"/>
    <col min="9230" max="9230" width="5.42578125" style="3" customWidth="1"/>
    <col min="9231" max="9231" width="5.85546875" style="3" customWidth="1"/>
    <col min="9232" max="9232" width="5.42578125" style="3" customWidth="1"/>
    <col min="9233" max="9233" width="6" style="3" customWidth="1"/>
    <col min="9234" max="9234" width="9.85546875" style="3" customWidth="1"/>
    <col min="9235" max="9235" width="5.85546875" style="3" customWidth="1"/>
    <col min="9236" max="9236" width="8.85546875" style="3" customWidth="1"/>
    <col min="9237" max="9237" width="6.7109375" style="3" customWidth="1"/>
    <col min="9238" max="9238" width="8.85546875" style="3" customWidth="1"/>
    <col min="9239" max="9242" width="9" style="3" hidden="1" customWidth="1"/>
    <col min="9243" max="9469" width="9" style="3"/>
    <col min="9470" max="9470" width="3.5703125" style="3" customWidth="1"/>
    <col min="9471" max="9471" width="29.5703125" style="3" customWidth="1"/>
    <col min="9472" max="9472" width="12.28515625" style="3" customWidth="1"/>
    <col min="9473" max="9473" width="9" style="3" hidden="1" customWidth="1"/>
    <col min="9474" max="9474" width="9.140625" style="3" customWidth="1"/>
    <col min="9475" max="9478" width="6.42578125" style="3" customWidth="1"/>
    <col min="9479" max="9479" width="6.140625" style="3" customWidth="1"/>
    <col min="9480" max="9480" width="5.85546875" style="3" customWidth="1"/>
    <col min="9481" max="9481" width="5.42578125" style="3" customWidth="1"/>
    <col min="9482" max="9482" width="6.7109375" style="3" customWidth="1"/>
    <col min="9483" max="9483" width="6.85546875" style="3" customWidth="1"/>
    <col min="9484" max="9484" width="6.28515625" style="3" customWidth="1"/>
    <col min="9485" max="9485" width="6.85546875" style="3" customWidth="1"/>
    <col min="9486" max="9486" width="5.42578125" style="3" customWidth="1"/>
    <col min="9487" max="9487" width="5.85546875" style="3" customWidth="1"/>
    <col min="9488" max="9488" width="5.42578125" style="3" customWidth="1"/>
    <col min="9489" max="9489" width="6" style="3" customWidth="1"/>
    <col min="9490" max="9490" width="9.85546875" style="3" customWidth="1"/>
    <col min="9491" max="9491" width="5.85546875" style="3" customWidth="1"/>
    <col min="9492" max="9492" width="8.85546875" style="3" customWidth="1"/>
    <col min="9493" max="9493" width="6.7109375" style="3" customWidth="1"/>
    <col min="9494" max="9494" width="8.85546875" style="3" customWidth="1"/>
    <col min="9495" max="9498" width="9" style="3" hidden="1" customWidth="1"/>
    <col min="9499" max="9725" width="9" style="3"/>
    <col min="9726" max="9726" width="3.5703125" style="3" customWidth="1"/>
    <col min="9727" max="9727" width="29.5703125" style="3" customWidth="1"/>
    <col min="9728" max="9728" width="12.28515625" style="3" customWidth="1"/>
    <col min="9729" max="9729" width="9" style="3" hidden="1" customWidth="1"/>
    <col min="9730" max="9730" width="9.140625" style="3" customWidth="1"/>
    <col min="9731" max="9734" width="6.42578125" style="3" customWidth="1"/>
    <col min="9735" max="9735" width="6.140625" style="3" customWidth="1"/>
    <col min="9736" max="9736" width="5.85546875" style="3" customWidth="1"/>
    <col min="9737" max="9737" width="5.42578125" style="3" customWidth="1"/>
    <col min="9738" max="9738" width="6.7109375" style="3" customWidth="1"/>
    <col min="9739" max="9739" width="6.85546875" style="3" customWidth="1"/>
    <col min="9740" max="9740" width="6.28515625" style="3" customWidth="1"/>
    <col min="9741" max="9741" width="6.85546875" style="3" customWidth="1"/>
    <col min="9742" max="9742" width="5.42578125" style="3" customWidth="1"/>
    <col min="9743" max="9743" width="5.85546875" style="3" customWidth="1"/>
    <col min="9744" max="9744" width="5.42578125" style="3" customWidth="1"/>
    <col min="9745" max="9745" width="6" style="3" customWidth="1"/>
    <col min="9746" max="9746" width="9.85546875" style="3" customWidth="1"/>
    <col min="9747" max="9747" width="5.85546875" style="3" customWidth="1"/>
    <col min="9748" max="9748" width="8.85546875" style="3" customWidth="1"/>
    <col min="9749" max="9749" width="6.7109375" style="3" customWidth="1"/>
    <col min="9750" max="9750" width="8.85546875" style="3" customWidth="1"/>
    <col min="9751" max="9754" width="9" style="3" hidden="1" customWidth="1"/>
    <col min="9755" max="9981" width="9" style="3"/>
    <col min="9982" max="9982" width="3.5703125" style="3" customWidth="1"/>
    <col min="9983" max="9983" width="29.5703125" style="3" customWidth="1"/>
    <col min="9984" max="9984" width="12.28515625" style="3" customWidth="1"/>
    <col min="9985" max="9985" width="9" style="3" hidden="1" customWidth="1"/>
    <col min="9986" max="9986" width="9.140625" style="3" customWidth="1"/>
    <col min="9987" max="9990" width="6.42578125" style="3" customWidth="1"/>
    <col min="9991" max="9991" width="6.140625" style="3" customWidth="1"/>
    <col min="9992" max="9992" width="5.85546875" style="3" customWidth="1"/>
    <col min="9993" max="9993" width="5.42578125" style="3" customWidth="1"/>
    <col min="9994" max="9994" width="6.7109375" style="3" customWidth="1"/>
    <col min="9995" max="9995" width="6.85546875" style="3" customWidth="1"/>
    <col min="9996" max="9996" width="6.28515625" style="3" customWidth="1"/>
    <col min="9997" max="9997" width="6.85546875" style="3" customWidth="1"/>
    <col min="9998" max="9998" width="5.42578125" style="3" customWidth="1"/>
    <col min="9999" max="9999" width="5.85546875" style="3" customWidth="1"/>
    <col min="10000" max="10000" width="5.42578125" style="3" customWidth="1"/>
    <col min="10001" max="10001" width="6" style="3" customWidth="1"/>
    <col min="10002" max="10002" width="9.85546875" style="3" customWidth="1"/>
    <col min="10003" max="10003" width="5.85546875" style="3" customWidth="1"/>
    <col min="10004" max="10004" width="8.85546875" style="3" customWidth="1"/>
    <col min="10005" max="10005" width="6.7109375" style="3" customWidth="1"/>
    <col min="10006" max="10006" width="8.85546875" style="3" customWidth="1"/>
    <col min="10007" max="10010" width="9" style="3" hidden="1" customWidth="1"/>
    <col min="10011" max="10237" width="9" style="3"/>
    <col min="10238" max="10238" width="3.5703125" style="3" customWidth="1"/>
    <col min="10239" max="10239" width="29.5703125" style="3" customWidth="1"/>
    <col min="10240" max="10240" width="12.28515625" style="3" customWidth="1"/>
    <col min="10241" max="10241" width="9" style="3" hidden="1" customWidth="1"/>
    <col min="10242" max="10242" width="9.140625" style="3" customWidth="1"/>
    <col min="10243" max="10246" width="6.42578125" style="3" customWidth="1"/>
    <col min="10247" max="10247" width="6.140625" style="3" customWidth="1"/>
    <col min="10248" max="10248" width="5.85546875" style="3" customWidth="1"/>
    <col min="10249" max="10249" width="5.42578125" style="3" customWidth="1"/>
    <col min="10250" max="10250" width="6.7109375" style="3" customWidth="1"/>
    <col min="10251" max="10251" width="6.85546875" style="3" customWidth="1"/>
    <col min="10252" max="10252" width="6.28515625" style="3" customWidth="1"/>
    <col min="10253" max="10253" width="6.85546875" style="3" customWidth="1"/>
    <col min="10254" max="10254" width="5.42578125" style="3" customWidth="1"/>
    <col min="10255" max="10255" width="5.85546875" style="3" customWidth="1"/>
    <col min="10256" max="10256" width="5.42578125" style="3" customWidth="1"/>
    <col min="10257" max="10257" width="6" style="3" customWidth="1"/>
    <col min="10258" max="10258" width="9.85546875" style="3" customWidth="1"/>
    <col min="10259" max="10259" width="5.85546875" style="3" customWidth="1"/>
    <col min="10260" max="10260" width="8.85546875" style="3" customWidth="1"/>
    <col min="10261" max="10261" width="6.7109375" style="3" customWidth="1"/>
    <col min="10262" max="10262" width="8.85546875" style="3" customWidth="1"/>
    <col min="10263" max="10266" width="9" style="3" hidden="1" customWidth="1"/>
    <col min="10267" max="10493" width="9" style="3"/>
    <col min="10494" max="10494" width="3.5703125" style="3" customWidth="1"/>
    <col min="10495" max="10495" width="29.5703125" style="3" customWidth="1"/>
    <col min="10496" max="10496" width="12.28515625" style="3" customWidth="1"/>
    <col min="10497" max="10497" width="9" style="3" hidden="1" customWidth="1"/>
    <col min="10498" max="10498" width="9.140625" style="3" customWidth="1"/>
    <col min="10499" max="10502" width="6.42578125" style="3" customWidth="1"/>
    <col min="10503" max="10503" width="6.140625" style="3" customWidth="1"/>
    <col min="10504" max="10504" width="5.85546875" style="3" customWidth="1"/>
    <col min="10505" max="10505" width="5.42578125" style="3" customWidth="1"/>
    <col min="10506" max="10506" width="6.7109375" style="3" customWidth="1"/>
    <col min="10507" max="10507" width="6.85546875" style="3" customWidth="1"/>
    <col min="10508" max="10508" width="6.28515625" style="3" customWidth="1"/>
    <col min="10509" max="10509" width="6.85546875" style="3" customWidth="1"/>
    <col min="10510" max="10510" width="5.42578125" style="3" customWidth="1"/>
    <col min="10511" max="10511" width="5.85546875" style="3" customWidth="1"/>
    <col min="10512" max="10512" width="5.42578125" style="3" customWidth="1"/>
    <col min="10513" max="10513" width="6" style="3" customWidth="1"/>
    <col min="10514" max="10514" width="9.85546875" style="3" customWidth="1"/>
    <col min="10515" max="10515" width="5.85546875" style="3" customWidth="1"/>
    <col min="10516" max="10516" width="8.85546875" style="3" customWidth="1"/>
    <col min="10517" max="10517" width="6.7109375" style="3" customWidth="1"/>
    <col min="10518" max="10518" width="8.85546875" style="3" customWidth="1"/>
    <col min="10519" max="10522" width="9" style="3" hidden="1" customWidth="1"/>
    <col min="10523" max="10749" width="9" style="3"/>
    <col min="10750" max="10750" width="3.5703125" style="3" customWidth="1"/>
    <col min="10751" max="10751" width="29.5703125" style="3" customWidth="1"/>
    <col min="10752" max="10752" width="12.28515625" style="3" customWidth="1"/>
    <col min="10753" max="10753" width="9" style="3" hidden="1" customWidth="1"/>
    <col min="10754" max="10754" width="9.140625" style="3" customWidth="1"/>
    <col min="10755" max="10758" width="6.42578125" style="3" customWidth="1"/>
    <col min="10759" max="10759" width="6.140625" style="3" customWidth="1"/>
    <col min="10760" max="10760" width="5.85546875" style="3" customWidth="1"/>
    <col min="10761" max="10761" width="5.42578125" style="3" customWidth="1"/>
    <col min="10762" max="10762" width="6.7109375" style="3" customWidth="1"/>
    <col min="10763" max="10763" width="6.85546875" style="3" customWidth="1"/>
    <col min="10764" max="10764" width="6.28515625" style="3" customWidth="1"/>
    <col min="10765" max="10765" width="6.85546875" style="3" customWidth="1"/>
    <col min="10766" max="10766" width="5.42578125" style="3" customWidth="1"/>
    <col min="10767" max="10767" width="5.85546875" style="3" customWidth="1"/>
    <col min="10768" max="10768" width="5.42578125" style="3" customWidth="1"/>
    <col min="10769" max="10769" width="6" style="3" customWidth="1"/>
    <col min="10770" max="10770" width="9.85546875" style="3" customWidth="1"/>
    <col min="10771" max="10771" width="5.85546875" style="3" customWidth="1"/>
    <col min="10772" max="10772" width="8.85546875" style="3" customWidth="1"/>
    <col min="10773" max="10773" width="6.7109375" style="3" customWidth="1"/>
    <col min="10774" max="10774" width="8.85546875" style="3" customWidth="1"/>
    <col min="10775" max="10778" width="9" style="3" hidden="1" customWidth="1"/>
    <col min="10779" max="11005" width="9" style="3"/>
    <col min="11006" max="11006" width="3.5703125" style="3" customWidth="1"/>
    <col min="11007" max="11007" width="29.5703125" style="3" customWidth="1"/>
    <col min="11008" max="11008" width="12.28515625" style="3" customWidth="1"/>
    <col min="11009" max="11009" width="9" style="3" hidden="1" customWidth="1"/>
    <col min="11010" max="11010" width="9.140625" style="3" customWidth="1"/>
    <col min="11011" max="11014" width="6.42578125" style="3" customWidth="1"/>
    <col min="11015" max="11015" width="6.140625" style="3" customWidth="1"/>
    <col min="11016" max="11016" width="5.85546875" style="3" customWidth="1"/>
    <col min="11017" max="11017" width="5.42578125" style="3" customWidth="1"/>
    <col min="11018" max="11018" width="6.7109375" style="3" customWidth="1"/>
    <col min="11019" max="11019" width="6.85546875" style="3" customWidth="1"/>
    <col min="11020" max="11020" width="6.28515625" style="3" customWidth="1"/>
    <col min="11021" max="11021" width="6.85546875" style="3" customWidth="1"/>
    <col min="11022" max="11022" width="5.42578125" style="3" customWidth="1"/>
    <col min="11023" max="11023" width="5.85546875" style="3" customWidth="1"/>
    <col min="11024" max="11024" width="5.42578125" style="3" customWidth="1"/>
    <col min="11025" max="11025" width="6" style="3" customWidth="1"/>
    <col min="11026" max="11026" width="9.85546875" style="3" customWidth="1"/>
    <col min="11027" max="11027" width="5.85546875" style="3" customWidth="1"/>
    <col min="11028" max="11028" width="8.85546875" style="3" customWidth="1"/>
    <col min="11029" max="11029" width="6.7109375" style="3" customWidth="1"/>
    <col min="11030" max="11030" width="8.85546875" style="3" customWidth="1"/>
    <col min="11031" max="11034" width="9" style="3" hidden="1" customWidth="1"/>
    <col min="11035" max="11261" width="9" style="3"/>
    <col min="11262" max="11262" width="3.5703125" style="3" customWidth="1"/>
    <col min="11263" max="11263" width="29.5703125" style="3" customWidth="1"/>
    <col min="11264" max="11264" width="12.28515625" style="3" customWidth="1"/>
    <col min="11265" max="11265" width="9" style="3" hidden="1" customWidth="1"/>
    <col min="11266" max="11266" width="9.140625" style="3" customWidth="1"/>
    <col min="11267" max="11270" width="6.42578125" style="3" customWidth="1"/>
    <col min="11271" max="11271" width="6.140625" style="3" customWidth="1"/>
    <col min="11272" max="11272" width="5.85546875" style="3" customWidth="1"/>
    <col min="11273" max="11273" width="5.42578125" style="3" customWidth="1"/>
    <col min="11274" max="11274" width="6.7109375" style="3" customWidth="1"/>
    <col min="11275" max="11275" width="6.85546875" style="3" customWidth="1"/>
    <col min="11276" max="11276" width="6.28515625" style="3" customWidth="1"/>
    <col min="11277" max="11277" width="6.85546875" style="3" customWidth="1"/>
    <col min="11278" max="11278" width="5.42578125" style="3" customWidth="1"/>
    <col min="11279" max="11279" width="5.85546875" style="3" customWidth="1"/>
    <col min="11280" max="11280" width="5.42578125" style="3" customWidth="1"/>
    <col min="11281" max="11281" width="6" style="3" customWidth="1"/>
    <col min="11282" max="11282" width="9.85546875" style="3" customWidth="1"/>
    <col min="11283" max="11283" width="5.85546875" style="3" customWidth="1"/>
    <col min="11284" max="11284" width="8.85546875" style="3" customWidth="1"/>
    <col min="11285" max="11285" width="6.7109375" style="3" customWidth="1"/>
    <col min="11286" max="11286" width="8.85546875" style="3" customWidth="1"/>
    <col min="11287" max="11290" width="9" style="3" hidden="1" customWidth="1"/>
    <col min="11291" max="11517" width="9" style="3"/>
    <col min="11518" max="11518" width="3.5703125" style="3" customWidth="1"/>
    <col min="11519" max="11519" width="29.5703125" style="3" customWidth="1"/>
    <col min="11520" max="11520" width="12.28515625" style="3" customWidth="1"/>
    <col min="11521" max="11521" width="9" style="3" hidden="1" customWidth="1"/>
    <col min="11522" max="11522" width="9.140625" style="3" customWidth="1"/>
    <col min="11523" max="11526" width="6.42578125" style="3" customWidth="1"/>
    <col min="11527" max="11527" width="6.140625" style="3" customWidth="1"/>
    <col min="11528" max="11528" width="5.85546875" style="3" customWidth="1"/>
    <col min="11529" max="11529" width="5.42578125" style="3" customWidth="1"/>
    <col min="11530" max="11530" width="6.7109375" style="3" customWidth="1"/>
    <col min="11531" max="11531" width="6.85546875" style="3" customWidth="1"/>
    <col min="11532" max="11532" width="6.28515625" style="3" customWidth="1"/>
    <col min="11533" max="11533" width="6.85546875" style="3" customWidth="1"/>
    <col min="11534" max="11534" width="5.42578125" style="3" customWidth="1"/>
    <col min="11535" max="11535" width="5.85546875" style="3" customWidth="1"/>
    <col min="11536" max="11536" width="5.42578125" style="3" customWidth="1"/>
    <col min="11537" max="11537" width="6" style="3" customWidth="1"/>
    <col min="11538" max="11538" width="9.85546875" style="3" customWidth="1"/>
    <col min="11539" max="11539" width="5.85546875" style="3" customWidth="1"/>
    <col min="11540" max="11540" width="8.85546875" style="3" customWidth="1"/>
    <col min="11541" max="11541" width="6.7109375" style="3" customWidth="1"/>
    <col min="11542" max="11542" width="8.85546875" style="3" customWidth="1"/>
    <col min="11543" max="11546" width="9" style="3" hidden="1" customWidth="1"/>
    <col min="11547" max="11773" width="9" style="3"/>
    <col min="11774" max="11774" width="3.5703125" style="3" customWidth="1"/>
    <col min="11775" max="11775" width="29.5703125" style="3" customWidth="1"/>
    <col min="11776" max="11776" width="12.28515625" style="3" customWidth="1"/>
    <col min="11777" max="11777" width="9" style="3" hidden="1" customWidth="1"/>
    <col min="11778" max="11778" width="9.140625" style="3" customWidth="1"/>
    <col min="11779" max="11782" width="6.42578125" style="3" customWidth="1"/>
    <col min="11783" max="11783" width="6.140625" style="3" customWidth="1"/>
    <col min="11784" max="11784" width="5.85546875" style="3" customWidth="1"/>
    <col min="11785" max="11785" width="5.42578125" style="3" customWidth="1"/>
    <col min="11786" max="11786" width="6.7109375" style="3" customWidth="1"/>
    <col min="11787" max="11787" width="6.85546875" style="3" customWidth="1"/>
    <col min="11788" max="11788" width="6.28515625" style="3" customWidth="1"/>
    <col min="11789" max="11789" width="6.85546875" style="3" customWidth="1"/>
    <col min="11790" max="11790" width="5.42578125" style="3" customWidth="1"/>
    <col min="11791" max="11791" width="5.85546875" style="3" customWidth="1"/>
    <col min="11792" max="11792" width="5.42578125" style="3" customWidth="1"/>
    <col min="11793" max="11793" width="6" style="3" customWidth="1"/>
    <col min="11794" max="11794" width="9.85546875" style="3" customWidth="1"/>
    <col min="11795" max="11795" width="5.85546875" style="3" customWidth="1"/>
    <col min="11796" max="11796" width="8.85546875" style="3" customWidth="1"/>
    <col min="11797" max="11797" width="6.7109375" style="3" customWidth="1"/>
    <col min="11798" max="11798" width="8.85546875" style="3" customWidth="1"/>
    <col min="11799" max="11802" width="9" style="3" hidden="1" customWidth="1"/>
    <col min="11803" max="12029" width="9" style="3"/>
    <col min="12030" max="12030" width="3.5703125" style="3" customWidth="1"/>
    <col min="12031" max="12031" width="29.5703125" style="3" customWidth="1"/>
    <col min="12032" max="12032" width="12.28515625" style="3" customWidth="1"/>
    <col min="12033" max="12033" width="9" style="3" hidden="1" customWidth="1"/>
    <col min="12034" max="12034" width="9.140625" style="3" customWidth="1"/>
    <col min="12035" max="12038" width="6.42578125" style="3" customWidth="1"/>
    <col min="12039" max="12039" width="6.140625" style="3" customWidth="1"/>
    <col min="12040" max="12040" width="5.85546875" style="3" customWidth="1"/>
    <col min="12041" max="12041" width="5.42578125" style="3" customWidth="1"/>
    <col min="12042" max="12042" width="6.7109375" style="3" customWidth="1"/>
    <col min="12043" max="12043" width="6.85546875" style="3" customWidth="1"/>
    <col min="12044" max="12044" width="6.28515625" style="3" customWidth="1"/>
    <col min="12045" max="12045" width="6.85546875" style="3" customWidth="1"/>
    <col min="12046" max="12046" width="5.42578125" style="3" customWidth="1"/>
    <col min="12047" max="12047" width="5.85546875" style="3" customWidth="1"/>
    <col min="12048" max="12048" width="5.42578125" style="3" customWidth="1"/>
    <col min="12049" max="12049" width="6" style="3" customWidth="1"/>
    <col min="12050" max="12050" width="9.85546875" style="3" customWidth="1"/>
    <col min="12051" max="12051" width="5.85546875" style="3" customWidth="1"/>
    <col min="12052" max="12052" width="8.85546875" style="3" customWidth="1"/>
    <col min="12053" max="12053" width="6.7109375" style="3" customWidth="1"/>
    <col min="12054" max="12054" width="8.85546875" style="3" customWidth="1"/>
    <col min="12055" max="12058" width="9" style="3" hidden="1" customWidth="1"/>
    <col min="12059" max="12285" width="9" style="3"/>
    <col min="12286" max="12286" width="3.5703125" style="3" customWidth="1"/>
    <col min="12287" max="12287" width="29.5703125" style="3" customWidth="1"/>
    <col min="12288" max="12288" width="12.28515625" style="3" customWidth="1"/>
    <col min="12289" max="12289" width="9" style="3" hidden="1" customWidth="1"/>
    <col min="12290" max="12290" width="9.140625" style="3" customWidth="1"/>
    <col min="12291" max="12294" width="6.42578125" style="3" customWidth="1"/>
    <col min="12295" max="12295" width="6.140625" style="3" customWidth="1"/>
    <col min="12296" max="12296" width="5.85546875" style="3" customWidth="1"/>
    <col min="12297" max="12297" width="5.42578125" style="3" customWidth="1"/>
    <col min="12298" max="12298" width="6.7109375" style="3" customWidth="1"/>
    <col min="12299" max="12299" width="6.85546875" style="3" customWidth="1"/>
    <col min="12300" max="12300" width="6.28515625" style="3" customWidth="1"/>
    <col min="12301" max="12301" width="6.85546875" style="3" customWidth="1"/>
    <col min="12302" max="12302" width="5.42578125" style="3" customWidth="1"/>
    <col min="12303" max="12303" width="5.85546875" style="3" customWidth="1"/>
    <col min="12304" max="12304" width="5.42578125" style="3" customWidth="1"/>
    <col min="12305" max="12305" width="6" style="3" customWidth="1"/>
    <col min="12306" max="12306" width="9.85546875" style="3" customWidth="1"/>
    <col min="12307" max="12307" width="5.85546875" style="3" customWidth="1"/>
    <col min="12308" max="12308" width="8.85546875" style="3" customWidth="1"/>
    <col min="12309" max="12309" width="6.7109375" style="3" customWidth="1"/>
    <col min="12310" max="12310" width="8.85546875" style="3" customWidth="1"/>
    <col min="12311" max="12314" width="9" style="3" hidden="1" customWidth="1"/>
    <col min="12315" max="12541" width="9" style="3"/>
    <col min="12542" max="12542" width="3.5703125" style="3" customWidth="1"/>
    <col min="12543" max="12543" width="29.5703125" style="3" customWidth="1"/>
    <col min="12544" max="12544" width="12.28515625" style="3" customWidth="1"/>
    <col min="12545" max="12545" width="9" style="3" hidden="1" customWidth="1"/>
    <col min="12546" max="12546" width="9.140625" style="3" customWidth="1"/>
    <col min="12547" max="12550" width="6.42578125" style="3" customWidth="1"/>
    <col min="12551" max="12551" width="6.140625" style="3" customWidth="1"/>
    <col min="12552" max="12552" width="5.85546875" style="3" customWidth="1"/>
    <col min="12553" max="12553" width="5.42578125" style="3" customWidth="1"/>
    <col min="12554" max="12554" width="6.7109375" style="3" customWidth="1"/>
    <col min="12555" max="12555" width="6.85546875" style="3" customWidth="1"/>
    <col min="12556" max="12556" width="6.28515625" style="3" customWidth="1"/>
    <col min="12557" max="12557" width="6.85546875" style="3" customWidth="1"/>
    <col min="12558" max="12558" width="5.42578125" style="3" customWidth="1"/>
    <col min="12559" max="12559" width="5.85546875" style="3" customWidth="1"/>
    <col min="12560" max="12560" width="5.42578125" style="3" customWidth="1"/>
    <col min="12561" max="12561" width="6" style="3" customWidth="1"/>
    <col min="12562" max="12562" width="9.85546875" style="3" customWidth="1"/>
    <col min="12563" max="12563" width="5.85546875" style="3" customWidth="1"/>
    <col min="12564" max="12564" width="8.85546875" style="3" customWidth="1"/>
    <col min="12565" max="12565" width="6.7109375" style="3" customWidth="1"/>
    <col min="12566" max="12566" width="8.85546875" style="3" customWidth="1"/>
    <col min="12567" max="12570" width="9" style="3" hidden="1" customWidth="1"/>
    <col min="12571" max="12797" width="9" style="3"/>
    <col min="12798" max="12798" width="3.5703125" style="3" customWidth="1"/>
    <col min="12799" max="12799" width="29.5703125" style="3" customWidth="1"/>
    <col min="12800" max="12800" width="12.28515625" style="3" customWidth="1"/>
    <col min="12801" max="12801" width="9" style="3" hidden="1" customWidth="1"/>
    <col min="12802" max="12802" width="9.140625" style="3" customWidth="1"/>
    <col min="12803" max="12806" width="6.42578125" style="3" customWidth="1"/>
    <col min="12807" max="12807" width="6.140625" style="3" customWidth="1"/>
    <col min="12808" max="12808" width="5.85546875" style="3" customWidth="1"/>
    <col min="12809" max="12809" width="5.42578125" style="3" customWidth="1"/>
    <col min="12810" max="12810" width="6.7109375" style="3" customWidth="1"/>
    <col min="12811" max="12811" width="6.85546875" style="3" customWidth="1"/>
    <col min="12812" max="12812" width="6.28515625" style="3" customWidth="1"/>
    <col min="12813" max="12813" width="6.85546875" style="3" customWidth="1"/>
    <col min="12814" max="12814" width="5.42578125" style="3" customWidth="1"/>
    <col min="12815" max="12815" width="5.85546875" style="3" customWidth="1"/>
    <col min="12816" max="12816" width="5.42578125" style="3" customWidth="1"/>
    <col min="12817" max="12817" width="6" style="3" customWidth="1"/>
    <col min="12818" max="12818" width="9.85546875" style="3" customWidth="1"/>
    <col min="12819" max="12819" width="5.85546875" style="3" customWidth="1"/>
    <col min="12820" max="12820" width="8.85546875" style="3" customWidth="1"/>
    <col min="12821" max="12821" width="6.7109375" style="3" customWidth="1"/>
    <col min="12822" max="12822" width="8.85546875" style="3" customWidth="1"/>
    <col min="12823" max="12826" width="9" style="3" hidden="1" customWidth="1"/>
    <col min="12827" max="13053" width="9" style="3"/>
    <col min="13054" max="13054" width="3.5703125" style="3" customWidth="1"/>
    <col min="13055" max="13055" width="29.5703125" style="3" customWidth="1"/>
    <col min="13056" max="13056" width="12.28515625" style="3" customWidth="1"/>
    <col min="13057" max="13057" width="9" style="3" hidden="1" customWidth="1"/>
    <col min="13058" max="13058" width="9.140625" style="3" customWidth="1"/>
    <col min="13059" max="13062" width="6.42578125" style="3" customWidth="1"/>
    <col min="13063" max="13063" width="6.140625" style="3" customWidth="1"/>
    <col min="13064" max="13064" width="5.85546875" style="3" customWidth="1"/>
    <col min="13065" max="13065" width="5.42578125" style="3" customWidth="1"/>
    <col min="13066" max="13066" width="6.7109375" style="3" customWidth="1"/>
    <col min="13067" max="13067" width="6.85546875" style="3" customWidth="1"/>
    <col min="13068" max="13068" width="6.28515625" style="3" customWidth="1"/>
    <col min="13069" max="13069" width="6.85546875" style="3" customWidth="1"/>
    <col min="13070" max="13070" width="5.42578125" style="3" customWidth="1"/>
    <col min="13071" max="13071" width="5.85546875" style="3" customWidth="1"/>
    <col min="13072" max="13072" width="5.42578125" style="3" customWidth="1"/>
    <col min="13073" max="13073" width="6" style="3" customWidth="1"/>
    <col min="13074" max="13074" width="9.85546875" style="3" customWidth="1"/>
    <col min="13075" max="13075" width="5.85546875" style="3" customWidth="1"/>
    <col min="13076" max="13076" width="8.85546875" style="3" customWidth="1"/>
    <col min="13077" max="13077" width="6.7109375" style="3" customWidth="1"/>
    <col min="13078" max="13078" width="8.85546875" style="3" customWidth="1"/>
    <col min="13079" max="13082" width="9" style="3" hidden="1" customWidth="1"/>
    <col min="13083" max="13309" width="9" style="3"/>
    <col min="13310" max="13310" width="3.5703125" style="3" customWidth="1"/>
    <col min="13311" max="13311" width="29.5703125" style="3" customWidth="1"/>
    <col min="13312" max="13312" width="12.28515625" style="3" customWidth="1"/>
    <col min="13313" max="13313" width="9" style="3" hidden="1" customWidth="1"/>
    <col min="13314" max="13314" width="9.140625" style="3" customWidth="1"/>
    <col min="13315" max="13318" width="6.42578125" style="3" customWidth="1"/>
    <col min="13319" max="13319" width="6.140625" style="3" customWidth="1"/>
    <col min="13320" max="13320" width="5.85546875" style="3" customWidth="1"/>
    <col min="13321" max="13321" width="5.42578125" style="3" customWidth="1"/>
    <col min="13322" max="13322" width="6.7109375" style="3" customWidth="1"/>
    <col min="13323" max="13323" width="6.85546875" style="3" customWidth="1"/>
    <col min="13324" max="13324" width="6.28515625" style="3" customWidth="1"/>
    <col min="13325" max="13325" width="6.85546875" style="3" customWidth="1"/>
    <col min="13326" max="13326" width="5.42578125" style="3" customWidth="1"/>
    <col min="13327" max="13327" width="5.85546875" style="3" customWidth="1"/>
    <col min="13328" max="13328" width="5.42578125" style="3" customWidth="1"/>
    <col min="13329" max="13329" width="6" style="3" customWidth="1"/>
    <col min="13330" max="13330" width="9.85546875" style="3" customWidth="1"/>
    <col min="13331" max="13331" width="5.85546875" style="3" customWidth="1"/>
    <col min="13332" max="13332" width="8.85546875" style="3" customWidth="1"/>
    <col min="13333" max="13333" width="6.7109375" style="3" customWidth="1"/>
    <col min="13334" max="13334" width="8.85546875" style="3" customWidth="1"/>
    <col min="13335" max="13338" width="9" style="3" hidden="1" customWidth="1"/>
    <col min="13339" max="13565" width="9" style="3"/>
    <col min="13566" max="13566" width="3.5703125" style="3" customWidth="1"/>
    <col min="13567" max="13567" width="29.5703125" style="3" customWidth="1"/>
    <col min="13568" max="13568" width="12.28515625" style="3" customWidth="1"/>
    <col min="13569" max="13569" width="9" style="3" hidden="1" customWidth="1"/>
    <col min="13570" max="13570" width="9.140625" style="3" customWidth="1"/>
    <col min="13571" max="13574" width="6.42578125" style="3" customWidth="1"/>
    <col min="13575" max="13575" width="6.140625" style="3" customWidth="1"/>
    <col min="13576" max="13576" width="5.85546875" style="3" customWidth="1"/>
    <col min="13577" max="13577" width="5.42578125" style="3" customWidth="1"/>
    <col min="13578" max="13578" width="6.7109375" style="3" customWidth="1"/>
    <col min="13579" max="13579" width="6.85546875" style="3" customWidth="1"/>
    <col min="13580" max="13580" width="6.28515625" style="3" customWidth="1"/>
    <col min="13581" max="13581" width="6.85546875" style="3" customWidth="1"/>
    <col min="13582" max="13582" width="5.42578125" style="3" customWidth="1"/>
    <col min="13583" max="13583" width="5.85546875" style="3" customWidth="1"/>
    <col min="13584" max="13584" width="5.42578125" style="3" customWidth="1"/>
    <col min="13585" max="13585" width="6" style="3" customWidth="1"/>
    <col min="13586" max="13586" width="9.85546875" style="3" customWidth="1"/>
    <col min="13587" max="13587" width="5.85546875" style="3" customWidth="1"/>
    <col min="13588" max="13588" width="8.85546875" style="3" customWidth="1"/>
    <col min="13589" max="13589" width="6.7109375" style="3" customWidth="1"/>
    <col min="13590" max="13590" width="8.85546875" style="3" customWidth="1"/>
    <col min="13591" max="13594" width="9" style="3" hidden="1" customWidth="1"/>
    <col min="13595" max="13821" width="9" style="3"/>
    <col min="13822" max="13822" width="3.5703125" style="3" customWidth="1"/>
    <col min="13823" max="13823" width="29.5703125" style="3" customWidth="1"/>
    <col min="13824" max="13824" width="12.28515625" style="3" customWidth="1"/>
    <col min="13825" max="13825" width="9" style="3" hidden="1" customWidth="1"/>
    <col min="13826" max="13826" width="9.140625" style="3" customWidth="1"/>
    <col min="13827" max="13830" width="6.42578125" style="3" customWidth="1"/>
    <col min="13831" max="13831" width="6.140625" style="3" customWidth="1"/>
    <col min="13832" max="13832" width="5.85546875" style="3" customWidth="1"/>
    <col min="13833" max="13833" width="5.42578125" style="3" customWidth="1"/>
    <col min="13834" max="13834" width="6.7109375" style="3" customWidth="1"/>
    <col min="13835" max="13835" width="6.85546875" style="3" customWidth="1"/>
    <col min="13836" max="13836" width="6.28515625" style="3" customWidth="1"/>
    <col min="13837" max="13837" width="6.85546875" style="3" customWidth="1"/>
    <col min="13838" max="13838" width="5.42578125" style="3" customWidth="1"/>
    <col min="13839" max="13839" width="5.85546875" style="3" customWidth="1"/>
    <col min="13840" max="13840" width="5.42578125" style="3" customWidth="1"/>
    <col min="13841" max="13841" width="6" style="3" customWidth="1"/>
    <col min="13842" max="13842" width="9.85546875" style="3" customWidth="1"/>
    <col min="13843" max="13843" width="5.85546875" style="3" customWidth="1"/>
    <col min="13844" max="13844" width="8.85546875" style="3" customWidth="1"/>
    <col min="13845" max="13845" width="6.7109375" style="3" customWidth="1"/>
    <col min="13846" max="13846" width="8.85546875" style="3" customWidth="1"/>
    <col min="13847" max="13850" width="9" style="3" hidden="1" customWidth="1"/>
    <col min="13851" max="14077" width="9" style="3"/>
    <col min="14078" max="14078" width="3.5703125" style="3" customWidth="1"/>
    <col min="14079" max="14079" width="29.5703125" style="3" customWidth="1"/>
    <col min="14080" max="14080" width="12.28515625" style="3" customWidth="1"/>
    <col min="14081" max="14081" width="9" style="3" hidden="1" customWidth="1"/>
    <col min="14082" max="14082" width="9.140625" style="3" customWidth="1"/>
    <col min="14083" max="14086" width="6.42578125" style="3" customWidth="1"/>
    <col min="14087" max="14087" width="6.140625" style="3" customWidth="1"/>
    <col min="14088" max="14088" width="5.85546875" style="3" customWidth="1"/>
    <col min="14089" max="14089" width="5.42578125" style="3" customWidth="1"/>
    <col min="14090" max="14090" width="6.7109375" style="3" customWidth="1"/>
    <col min="14091" max="14091" width="6.85546875" style="3" customWidth="1"/>
    <col min="14092" max="14092" width="6.28515625" style="3" customWidth="1"/>
    <col min="14093" max="14093" width="6.85546875" style="3" customWidth="1"/>
    <col min="14094" max="14094" width="5.42578125" style="3" customWidth="1"/>
    <col min="14095" max="14095" width="5.85546875" style="3" customWidth="1"/>
    <col min="14096" max="14096" width="5.42578125" style="3" customWidth="1"/>
    <col min="14097" max="14097" width="6" style="3" customWidth="1"/>
    <col min="14098" max="14098" width="9.85546875" style="3" customWidth="1"/>
    <col min="14099" max="14099" width="5.85546875" style="3" customWidth="1"/>
    <col min="14100" max="14100" width="8.85546875" style="3" customWidth="1"/>
    <col min="14101" max="14101" width="6.7109375" style="3" customWidth="1"/>
    <col min="14102" max="14102" width="8.85546875" style="3" customWidth="1"/>
    <col min="14103" max="14106" width="9" style="3" hidden="1" customWidth="1"/>
    <col min="14107" max="14333" width="9" style="3"/>
    <col min="14334" max="14334" width="3.5703125" style="3" customWidth="1"/>
    <col min="14335" max="14335" width="29.5703125" style="3" customWidth="1"/>
    <col min="14336" max="14336" width="12.28515625" style="3" customWidth="1"/>
    <col min="14337" max="14337" width="9" style="3" hidden="1" customWidth="1"/>
    <col min="14338" max="14338" width="9.140625" style="3" customWidth="1"/>
    <col min="14339" max="14342" width="6.42578125" style="3" customWidth="1"/>
    <col min="14343" max="14343" width="6.140625" style="3" customWidth="1"/>
    <col min="14344" max="14344" width="5.85546875" style="3" customWidth="1"/>
    <col min="14345" max="14345" width="5.42578125" style="3" customWidth="1"/>
    <col min="14346" max="14346" width="6.7109375" style="3" customWidth="1"/>
    <col min="14347" max="14347" width="6.85546875" style="3" customWidth="1"/>
    <col min="14348" max="14348" width="6.28515625" style="3" customWidth="1"/>
    <col min="14349" max="14349" width="6.85546875" style="3" customWidth="1"/>
    <col min="14350" max="14350" width="5.42578125" style="3" customWidth="1"/>
    <col min="14351" max="14351" width="5.85546875" style="3" customWidth="1"/>
    <col min="14352" max="14352" width="5.42578125" style="3" customWidth="1"/>
    <col min="14353" max="14353" width="6" style="3" customWidth="1"/>
    <col min="14354" max="14354" width="9.85546875" style="3" customWidth="1"/>
    <col min="14355" max="14355" width="5.85546875" style="3" customWidth="1"/>
    <col min="14356" max="14356" width="8.85546875" style="3" customWidth="1"/>
    <col min="14357" max="14357" width="6.7109375" style="3" customWidth="1"/>
    <col min="14358" max="14358" width="8.85546875" style="3" customWidth="1"/>
    <col min="14359" max="14362" width="9" style="3" hidden="1" customWidth="1"/>
    <col min="14363" max="14589" width="9" style="3"/>
    <col min="14590" max="14590" width="3.5703125" style="3" customWidth="1"/>
    <col min="14591" max="14591" width="29.5703125" style="3" customWidth="1"/>
    <col min="14592" max="14592" width="12.28515625" style="3" customWidth="1"/>
    <col min="14593" max="14593" width="9" style="3" hidden="1" customWidth="1"/>
    <col min="14594" max="14594" width="9.140625" style="3" customWidth="1"/>
    <col min="14595" max="14598" width="6.42578125" style="3" customWidth="1"/>
    <col min="14599" max="14599" width="6.140625" style="3" customWidth="1"/>
    <col min="14600" max="14600" width="5.85546875" style="3" customWidth="1"/>
    <col min="14601" max="14601" width="5.42578125" style="3" customWidth="1"/>
    <col min="14602" max="14602" width="6.7109375" style="3" customWidth="1"/>
    <col min="14603" max="14603" width="6.85546875" style="3" customWidth="1"/>
    <col min="14604" max="14604" width="6.28515625" style="3" customWidth="1"/>
    <col min="14605" max="14605" width="6.85546875" style="3" customWidth="1"/>
    <col min="14606" max="14606" width="5.42578125" style="3" customWidth="1"/>
    <col min="14607" max="14607" width="5.85546875" style="3" customWidth="1"/>
    <col min="14608" max="14608" width="5.42578125" style="3" customWidth="1"/>
    <col min="14609" max="14609" width="6" style="3" customWidth="1"/>
    <col min="14610" max="14610" width="9.85546875" style="3" customWidth="1"/>
    <col min="14611" max="14611" width="5.85546875" style="3" customWidth="1"/>
    <col min="14612" max="14612" width="8.85546875" style="3" customWidth="1"/>
    <col min="14613" max="14613" width="6.7109375" style="3" customWidth="1"/>
    <col min="14614" max="14614" width="8.85546875" style="3" customWidth="1"/>
    <col min="14615" max="14618" width="9" style="3" hidden="1" customWidth="1"/>
    <col min="14619" max="14845" width="9" style="3"/>
    <col min="14846" max="14846" width="3.5703125" style="3" customWidth="1"/>
    <col min="14847" max="14847" width="29.5703125" style="3" customWidth="1"/>
    <col min="14848" max="14848" width="12.28515625" style="3" customWidth="1"/>
    <col min="14849" max="14849" width="9" style="3" hidden="1" customWidth="1"/>
    <col min="14850" max="14850" width="9.140625" style="3" customWidth="1"/>
    <col min="14851" max="14854" width="6.42578125" style="3" customWidth="1"/>
    <col min="14855" max="14855" width="6.140625" style="3" customWidth="1"/>
    <col min="14856" max="14856" width="5.85546875" style="3" customWidth="1"/>
    <col min="14857" max="14857" width="5.42578125" style="3" customWidth="1"/>
    <col min="14858" max="14858" width="6.7109375" style="3" customWidth="1"/>
    <col min="14859" max="14859" width="6.85546875" style="3" customWidth="1"/>
    <col min="14860" max="14860" width="6.28515625" style="3" customWidth="1"/>
    <col min="14861" max="14861" width="6.85546875" style="3" customWidth="1"/>
    <col min="14862" max="14862" width="5.42578125" style="3" customWidth="1"/>
    <col min="14863" max="14863" width="5.85546875" style="3" customWidth="1"/>
    <col min="14864" max="14864" width="5.42578125" style="3" customWidth="1"/>
    <col min="14865" max="14865" width="6" style="3" customWidth="1"/>
    <col min="14866" max="14866" width="9.85546875" style="3" customWidth="1"/>
    <col min="14867" max="14867" width="5.85546875" style="3" customWidth="1"/>
    <col min="14868" max="14868" width="8.85546875" style="3" customWidth="1"/>
    <col min="14869" max="14869" width="6.7109375" style="3" customWidth="1"/>
    <col min="14870" max="14870" width="8.85546875" style="3" customWidth="1"/>
    <col min="14871" max="14874" width="9" style="3" hidden="1" customWidth="1"/>
    <col min="14875" max="15101" width="9" style="3"/>
    <col min="15102" max="15102" width="3.5703125" style="3" customWidth="1"/>
    <col min="15103" max="15103" width="29.5703125" style="3" customWidth="1"/>
    <col min="15104" max="15104" width="12.28515625" style="3" customWidth="1"/>
    <col min="15105" max="15105" width="9" style="3" hidden="1" customWidth="1"/>
    <col min="15106" max="15106" width="9.140625" style="3" customWidth="1"/>
    <col min="15107" max="15110" width="6.42578125" style="3" customWidth="1"/>
    <col min="15111" max="15111" width="6.140625" style="3" customWidth="1"/>
    <col min="15112" max="15112" width="5.85546875" style="3" customWidth="1"/>
    <col min="15113" max="15113" width="5.42578125" style="3" customWidth="1"/>
    <col min="15114" max="15114" width="6.7109375" style="3" customWidth="1"/>
    <col min="15115" max="15115" width="6.85546875" style="3" customWidth="1"/>
    <col min="15116" max="15116" width="6.28515625" style="3" customWidth="1"/>
    <col min="15117" max="15117" width="6.85546875" style="3" customWidth="1"/>
    <col min="15118" max="15118" width="5.42578125" style="3" customWidth="1"/>
    <col min="15119" max="15119" width="5.85546875" style="3" customWidth="1"/>
    <col min="15120" max="15120" width="5.42578125" style="3" customWidth="1"/>
    <col min="15121" max="15121" width="6" style="3" customWidth="1"/>
    <col min="15122" max="15122" width="9.85546875" style="3" customWidth="1"/>
    <col min="15123" max="15123" width="5.85546875" style="3" customWidth="1"/>
    <col min="15124" max="15124" width="8.85546875" style="3" customWidth="1"/>
    <col min="15125" max="15125" width="6.7109375" style="3" customWidth="1"/>
    <col min="15126" max="15126" width="8.85546875" style="3" customWidth="1"/>
    <col min="15127" max="15130" width="9" style="3" hidden="1" customWidth="1"/>
    <col min="15131" max="15357" width="9" style="3"/>
    <col min="15358" max="15358" width="3.5703125" style="3" customWidth="1"/>
    <col min="15359" max="15359" width="29.5703125" style="3" customWidth="1"/>
    <col min="15360" max="15360" width="12.28515625" style="3" customWidth="1"/>
    <col min="15361" max="15361" width="9" style="3" hidden="1" customWidth="1"/>
    <col min="15362" max="15362" width="9.140625" style="3" customWidth="1"/>
    <col min="15363" max="15366" width="6.42578125" style="3" customWidth="1"/>
    <col min="15367" max="15367" width="6.140625" style="3" customWidth="1"/>
    <col min="15368" max="15368" width="5.85546875" style="3" customWidth="1"/>
    <col min="15369" max="15369" width="5.42578125" style="3" customWidth="1"/>
    <col min="15370" max="15370" width="6.7109375" style="3" customWidth="1"/>
    <col min="15371" max="15371" width="6.85546875" style="3" customWidth="1"/>
    <col min="15372" max="15372" width="6.28515625" style="3" customWidth="1"/>
    <col min="15373" max="15373" width="6.85546875" style="3" customWidth="1"/>
    <col min="15374" max="15374" width="5.42578125" style="3" customWidth="1"/>
    <col min="15375" max="15375" width="5.85546875" style="3" customWidth="1"/>
    <col min="15376" max="15376" width="5.42578125" style="3" customWidth="1"/>
    <col min="15377" max="15377" width="6" style="3" customWidth="1"/>
    <col min="15378" max="15378" width="9.85546875" style="3" customWidth="1"/>
    <col min="15379" max="15379" width="5.85546875" style="3" customWidth="1"/>
    <col min="15380" max="15380" width="8.85546875" style="3" customWidth="1"/>
    <col min="15381" max="15381" width="6.7109375" style="3" customWidth="1"/>
    <col min="15382" max="15382" width="8.85546875" style="3" customWidth="1"/>
    <col min="15383" max="15386" width="9" style="3" hidden="1" customWidth="1"/>
    <col min="15387" max="15613" width="9" style="3"/>
    <col min="15614" max="15614" width="3.5703125" style="3" customWidth="1"/>
    <col min="15615" max="15615" width="29.5703125" style="3" customWidth="1"/>
    <col min="15616" max="15616" width="12.28515625" style="3" customWidth="1"/>
    <col min="15617" max="15617" width="9" style="3" hidden="1" customWidth="1"/>
    <col min="15618" max="15618" width="9.140625" style="3" customWidth="1"/>
    <col min="15619" max="15622" width="6.42578125" style="3" customWidth="1"/>
    <col min="15623" max="15623" width="6.140625" style="3" customWidth="1"/>
    <col min="15624" max="15624" width="5.85546875" style="3" customWidth="1"/>
    <col min="15625" max="15625" width="5.42578125" style="3" customWidth="1"/>
    <col min="15626" max="15626" width="6.7109375" style="3" customWidth="1"/>
    <col min="15627" max="15627" width="6.85546875" style="3" customWidth="1"/>
    <col min="15628" max="15628" width="6.28515625" style="3" customWidth="1"/>
    <col min="15629" max="15629" width="6.85546875" style="3" customWidth="1"/>
    <col min="15630" max="15630" width="5.42578125" style="3" customWidth="1"/>
    <col min="15631" max="15631" width="5.85546875" style="3" customWidth="1"/>
    <col min="15632" max="15632" width="5.42578125" style="3" customWidth="1"/>
    <col min="15633" max="15633" width="6" style="3" customWidth="1"/>
    <col min="15634" max="15634" width="9.85546875" style="3" customWidth="1"/>
    <col min="15635" max="15635" width="5.85546875" style="3" customWidth="1"/>
    <col min="15636" max="15636" width="8.85546875" style="3" customWidth="1"/>
    <col min="15637" max="15637" width="6.7109375" style="3" customWidth="1"/>
    <col min="15638" max="15638" width="8.85546875" style="3" customWidth="1"/>
    <col min="15639" max="15642" width="9" style="3" hidden="1" customWidth="1"/>
    <col min="15643" max="15869" width="9" style="3"/>
    <col min="15870" max="15870" width="3.5703125" style="3" customWidth="1"/>
    <col min="15871" max="15871" width="29.5703125" style="3" customWidth="1"/>
    <col min="15872" max="15872" width="12.28515625" style="3" customWidth="1"/>
    <col min="15873" max="15873" width="9" style="3" hidden="1" customWidth="1"/>
    <col min="15874" max="15874" width="9.140625" style="3" customWidth="1"/>
    <col min="15875" max="15878" width="6.42578125" style="3" customWidth="1"/>
    <col min="15879" max="15879" width="6.140625" style="3" customWidth="1"/>
    <col min="15880" max="15880" width="5.85546875" style="3" customWidth="1"/>
    <col min="15881" max="15881" width="5.42578125" style="3" customWidth="1"/>
    <col min="15882" max="15882" width="6.7109375" style="3" customWidth="1"/>
    <col min="15883" max="15883" width="6.85546875" style="3" customWidth="1"/>
    <col min="15884" max="15884" width="6.28515625" style="3" customWidth="1"/>
    <col min="15885" max="15885" width="6.85546875" style="3" customWidth="1"/>
    <col min="15886" max="15886" width="5.42578125" style="3" customWidth="1"/>
    <col min="15887" max="15887" width="5.85546875" style="3" customWidth="1"/>
    <col min="15888" max="15888" width="5.42578125" style="3" customWidth="1"/>
    <col min="15889" max="15889" width="6" style="3" customWidth="1"/>
    <col min="15890" max="15890" width="9.85546875" style="3" customWidth="1"/>
    <col min="15891" max="15891" width="5.85546875" style="3" customWidth="1"/>
    <col min="15892" max="15892" width="8.85546875" style="3" customWidth="1"/>
    <col min="15893" max="15893" width="6.7109375" style="3" customWidth="1"/>
    <col min="15894" max="15894" width="8.85546875" style="3" customWidth="1"/>
    <col min="15895" max="15898" width="9" style="3" hidden="1" customWidth="1"/>
    <col min="15899" max="16125" width="9" style="3"/>
    <col min="16126" max="16126" width="3.5703125" style="3" customWidth="1"/>
    <col min="16127" max="16127" width="29.5703125" style="3" customWidth="1"/>
    <col min="16128" max="16128" width="12.28515625" style="3" customWidth="1"/>
    <col min="16129" max="16129" width="9" style="3" hidden="1" customWidth="1"/>
    <col min="16130" max="16130" width="9.140625" style="3" customWidth="1"/>
    <col min="16131" max="16134" width="6.42578125" style="3" customWidth="1"/>
    <col min="16135" max="16135" width="6.140625" style="3" customWidth="1"/>
    <col min="16136" max="16136" width="5.85546875" style="3" customWidth="1"/>
    <col min="16137" max="16137" width="5.42578125" style="3" customWidth="1"/>
    <col min="16138" max="16138" width="6.7109375" style="3" customWidth="1"/>
    <col min="16139" max="16139" width="6.85546875" style="3" customWidth="1"/>
    <col min="16140" max="16140" width="6.28515625" style="3" customWidth="1"/>
    <col min="16141" max="16141" width="6.85546875" style="3" customWidth="1"/>
    <col min="16142" max="16142" width="5.42578125" style="3" customWidth="1"/>
    <col min="16143" max="16143" width="5.85546875" style="3" customWidth="1"/>
    <col min="16144" max="16144" width="5.42578125" style="3" customWidth="1"/>
    <col min="16145" max="16145" width="6" style="3" customWidth="1"/>
    <col min="16146" max="16146" width="9.85546875" style="3" customWidth="1"/>
    <col min="16147" max="16147" width="5.85546875" style="3" customWidth="1"/>
    <col min="16148" max="16148" width="8.85546875" style="3" customWidth="1"/>
    <col min="16149" max="16149" width="6.7109375" style="3" customWidth="1"/>
    <col min="16150" max="16150" width="8.85546875" style="3" customWidth="1"/>
    <col min="16151" max="16154" width="9" style="3" hidden="1" customWidth="1"/>
    <col min="16155" max="16384" width="9" style="3"/>
  </cols>
  <sheetData>
    <row r="1" spans="1:2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 t="s">
        <v>7</v>
      </c>
      <c r="S2" s="9" t="s">
        <v>8</v>
      </c>
      <c r="T2" s="10" t="s">
        <v>9</v>
      </c>
      <c r="U2" s="11"/>
      <c r="V2" s="12"/>
      <c r="W2" s="13"/>
      <c r="X2" s="13"/>
      <c r="Y2" s="14"/>
      <c r="Z2" s="14"/>
    </row>
    <row r="3" spans="1:26" x14ac:dyDescent="0.2">
      <c r="A3" s="4"/>
      <c r="B3" s="4"/>
      <c r="C3" s="4"/>
      <c r="D3" s="4"/>
      <c r="E3" s="5"/>
      <c r="F3" s="6" t="s">
        <v>10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9"/>
      <c r="T3" s="10"/>
      <c r="U3" s="11"/>
      <c r="V3" s="12"/>
      <c r="W3" s="13"/>
      <c r="X3" s="13"/>
      <c r="Y3" s="14"/>
      <c r="Z3" s="14"/>
    </row>
    <row r="4" spans="1:26" x14ac:dyDescent="0.2">
      <c r="A4" s="4"/>
      <c r="B4" s="4"/>
      <c r="C4" s="4"/>
      <c r="D4" s="4"/>
      <c r="E4" s="5"/>
      <c r="F4" s="15">
        <v>1</v>
      </c>
      <c r="G4" s="15">
        <v>2</v>
      </c>
      <c r="H4" s="15">
        <v>3</v>
      </c>
      <c r="I4" s="16">
        <v>4</v>
      </c>
      <c r="J4" s="16">
        <v>5</v>
      </c>
      <c r="K4" s="16">
        <v>6</v>
      </c>
      <c r="L4" s="16">
        <v>7</v>
      </c>
      <c r="M4" s="16">
        <v>8</v>
      </c>
      <c r="N4" s="16">
        <v>9</v>
      </c>
      <c r="O4" s="16">
        <v>10</v>
      </c>
      <c r="P4" s="16">
        <v>11</v>
      </c>
      <c r="Q4" s="16">
        <v>12</v>
      </c>
      <c r="R4" s="8"/>
      <c r="S4" s="9"/>
      <c r="T4" s="10"/>
      <c r="U4" s="11"/>
      <c r="V4" s="12"/>
      <c r="W4" s="13"/>
      <c r="X4" s="13"/>
      <c r="Y4" s="14"/>
      <c r="Z4" s="14"/>
    </row>
    <row r="5" spans="1:26" s="25" customFormat="1" ht="12.75" x14ac:dyDescent="0.2">
      <c r="A5" s="17">
        <v>1</v>
      </c>
      <c r="B5" s="17" t="s">
        <v>11</v>
      </c>
      <c r="C5" s="18">
        <v>200</v>
      </c>
      <c r="D5" s="19" t="s">
        <v>12</v>
      </c>
      <c r="E5" s="20">
        <f t="shared" ref="E5:E34" si="0">D5*C5/100</f>
        <v>100</v>
      </c>
      <c r="F5" s="21">
        <f>[1]меню!C13+[1]меню!D76</f>
        <v>104</v>
      </c>
      <c r="G5" s="21">
        <f>[1]меню!C167</f>
        <v>60</v>
      </c>
      <c r="H5" s="21">
        <f>[1]меню!C238+[1]меню!C181</f>
        <v>145</v>
      </c>
      <c r="I5" s="21">
        <f>[1]меню!C317</f>
        <v>60</v>
      </c>
      <c r="J5" s="21">
        <f>[1]меню!C403</f>
        <v>60</v>
      </c>
      <c r="K5" s="21">
        <f>[1]меню!D464+[1]меню!C417</f>
        <v>64</v>
      </c>
      <c r="L5" s="21">
        <f>[1]меню!D523</f>
        <v>60</v>
      </c>
      <c r="M5" s="21">
        <f>[1]меню!D600+[1]меню!C537</f>
        <v>167</v>
      </c>
      <c r="N5" s="21">
        <f>[1]меню!D618+[1]меню!D658</f>
        <v>90</v>
      </c>
      <c r="O5" s="21">
        <f>[1]меню!C673+[1]меню!C717+[1]меню!C731</f>
        <v>100</v>
      </c>
      <c r="P5" s="21">
        <f>[1]меню!C745+[1]меню!C780</f>
        <v>147</v>
      </c>
      <c r="Q5" s="21">
        <f>[1]меню!C828+[1]меню!C888</f>
        <v>92.498500000000007</v>
      </c>
      <c r="R5" s="21">
        <f>Q5+P5+O5+N5+M5+L5+K5+J5+I5+H5+G5+F5</f>
        <v>1149.4985000000001</v>
      </c>
      <c r="S5" s="21">
        <f>R5/12</f>
        <v>95.791541666666674</v>
      </c>
      <c r="T5" s="21">
        <f t="shared" ref="T5:T16" si="1">S5*100/E5</f>
        <v>95.791541666666674</v>
      </c>
      <c r="U5" s="22"/>
      <c r="V5" s="23"/>
      <c r="W5" s="24"/>
      <c r="X5" s="24"/>
      <c r="Y5" s="22"/>
      <c r="Z5" s="22"/>
    </row>
    <row r="6" spans="1:26" s="31" customFormat="1" ht="24" x14ac:dyDescent="0.2">
      <c r="A6" s="17">
        <f t="shared" ref="A6:A32" si="2">A5+1</f>
        <v>2</v>
      </c>
      <c r="B6" s="26" t="s">
        <v>13</v>
      </c>
      <c r="C6" s="27">
        <v>120</v>
      </c>
      <c r="D6" s="19" t="s">
        <v>14</v>
      </c>
      <c r="E6" s="20">
        <f t="shared" si="0"/>
        <v>66</v>
      </c>
      <c r="F6" s="21">
        <f>[1]меню!D75+[1]меню!C17</f>
        <v>170</v>
      </c>
      <c r="G6" s="21">
        <f>[1]меню!B168+[1]меню!B158+[1]меню!C94</f>
        <v>140.99700000000001</v>
      </c>
      <c r="H6" s="21">
        <f>[1]меню!D239</f>
        <v>50</v>
      </c>
      <c r="I6" s="21">
        <f>[1]меню!C318</f>
        <v>50</v>
      </c>
      <c r="J6" s="21">
        <f>[1]меню!D404</f>
        <v>25</v>
      </c>
      <c r="K6" s="21">
        <f>[1]меню!D465</f>
        <v>50</v>
      </c>
      <c r="L6" s="21">
        <f>[1]меню!D524</f>
        <v>50</v>
      </c>
      <c r="M6" s="21">
        <f>[1]меню!D601</f>
        <v>50</v>
      </c>
      <c r="N6" s="21">
        <f>[1]меню!D659+[1]меню!C645</f>
        <v>56</v>
      </c>
      <c r="O6" s="21">
        <f>[1]меню!C732</f>
        <v>50</v>
      </c>
      <c r="P6" s="21">
        <f>[1]меню!C780</f>
        <v>40</v>
      </c>
      <c r="Q6" s="21">
        <f>[1]меню!D887</f>
        <v>60</v>
      </c>
      <c r="R6" s="21">
        <f>Q6+P6+O6+N6+M6+L6+K6+J6+I6+H6+G6+F6</f>
        <v>791.99700000000007</v>
      </c>
      <c r="S6" s="21">
        <f t="shared" ref="S6:S34" si="3">R6/12</f>
        <v>65.999750000000006</v>
      </c>
      <c r="T6" s="21">
        <f t="shared" si="1"/>
        <v>99.999621212121212</v>
      </c>
      <c r="U6" s="28"/>
      <c r="V6" s="29"/>
      <c r="W6" s="30"/>
      <c r="X6" s="30"/>
      <c r="Y6" s="28"/>
      <c r="Z6" s="28"/>
    </row>
    <row r="7" spans="1:26" s="31" customFormat="1" x14ac:dyDescent="0.2">
      <c r="A7" s="17">
        <f t="shared" si="2"/>
        <v>3</v>
      </c>
      <c r="B7" s="17" t="s">
        <v>15</v>
      </c>
      <c r="C7" s="18">
        <v>20</v>
      </c>
      <c r="D7" s="19" t="s">
        <v>16</v>
      </c>
      <c r="E7" s="20">
        <f t="shared" si="0"/>
        <v>12</v>
      </c>
      <c r="F7" s="21"/>
      <c r="G7" s="21">
        <f>[1]меню!C106+[1]меню!C107</f>
        <v>9.6</v>
      </c>
      <c r="H7" s="21">
        <f>[1]меню!C228+[1]меню!C215+[1]меню!C194</f>
        <v>24.5</v>
      </c>
      <c r="I7" s="21">
        <f>[1]меню!C302+[1]меню!C253</f>
        <v>52.05</v>
      </c>
      <c r="J7" s="21">
        <f>[1]меню!C335+[1]меню!C397</f>
        <v>48.5</v>
      </c>
      <c r="K7" s="21"/>
      <c r="L7" s="21">
        <f>[1]меню!C515</f>
        <v>4.4400000000000004</v>
      </c>
      <c r="M7" s="21"/>
      <c r="N7" s="21"/>
      <c r="O7" s="21"/>
      <c r="P7" s="21">
        <f>[1]меню!C802</f>
        <v>4</v>
      </c>
      <c r="Q7" s="21">
        <f>[1]меню!C880</f>
        <v>2.5</v>
      </c>
      <c r="R7" s="21">
        <f>Q7+P7+O7+N7+M7+L7+K7+J7+I7+H7+G7+F7</f>
        <v>145.59</v>
      </c>
      <c r="S7" s="21">
        <f t="shared" si="3"/>
        <v>12.1325</v>
      </c>
      <c r="T7" s="21">
        <f t="shared" si="1"/>
        <v>101.10416666666667</v>
      </c>
      <c r="U7" s="28"/>
      <c r="V7" s="29"/>
      <c r="W7" s="30"/>
      <c r="X7" s="30"/>
      <c r="Y7" s="28"/>
      <c r="Z7" s="28"/>
    </row>
    <row r="8" spans="1:26" s="35" customFormat="1" x14ac:dyDescent="0.2">
      <c r="A8" s="17">
        <f t="shared" si="2"/>
        <v>4</v>
      </c>
      <c r="B8" s="32" t="s">
        <v>17</v>
      </c>
      <c r="C8" s="27">
        <v>50</v>
      </c>
      <c r="D8" s="19" t="s">
        <v>16</v>
      </c>
      <c r="E8" s="20">
        <f t="shared" si="0"/>
        <v>30</v>
      </c>
      <c r="F8" s="21">
        <f>[1]меню!C9</f>
        <v>14</v>
      </c>
      <c r="G8" s="21"/>
      <c r="H8" s="21">
        <f>[1]меню!C176+[1]меню!C233</f>
        <v>90</v>
      </c>
      <c r="I8" s="21"/>
      <c r="J8" s="21"/>
      <c r="K8" s="21">
        <f>[1]меню!C413+[1]меню!C456</f>
        <v>84</v>
      </c>
      <c r="L8" s="21">
        <f>[1]меню!C473+[1]меню!C518</f>
        <v>96</v>
      </c>
      <c r="M8" s="21">
        <f>[1]меню!C573+[1]меню!C532</f>
        <v>50</v>
      </c>
      <c r="N8" s="21">
        <f>[1]меню!C609</f>
        <v>40</v>
      </c>
      <c r="O8" s="21">
        <f>[1]меню!C668+[1]меню!C723</f>
        <v>104.47</v>
      </c>
      <c r="P8" s="21">
        <f>[1]меню!C740</f>
        <v>44</v>
      </c>
      <c r="Q8" s="21"/>
      <c r="R8" s="21">
        <f>Q8+P8+O8+N8+M8+L8+K8+J8+I8+H8+G8+F8</f>
        <v>522.47</v>
      </c>
      <c r="S8" s="21">
        <f t="shared" si="3"/>
        <v>43.539166666666667</v>
      </c>
      <c r="T8" s="21">
        <f t="shared" si="1"/>
        <v>145.13055555555556</v>
      </c>
      <c r="U8" s="33"/>
      <c r="V8" s="29"/>
      <c r="W8" s="34"/>
      <c r="X8" s="34"/>
      <c r="Y8" s="33"/>
      <c r="Z8" s="33"/>
    </row>
    <row r="9" spans="1:26" s="35" customFormat="1" x14ac:dyDescent="0.2">
      <c r="A9" s="17">
        <f t="shared" si="2"/>
        <v>5</v>
      </c>
      <c r="B9" s="32" t="s">
        <v>18</v>
      </c>
      <c r="C9" s="36">
        <v>20</v>
      </c>
      <c r="D9" s="19" t="s">
        <v>16</v>
      </c>
      <c r="E9" s="20">
        <f t="shared" si="0"/>
        <v>12</v>
      </c>
      <c r="F9" s="21"/>
      <c r="G9" s="21">
        <f>[1]меню!C162</f>
        <v>63</v>
      </c>
      <c r="H9" s="21"/>
      <c r="I9" s="21">
        <f>[1]меню!C247</f>
        <v>20</v>
      </c>
      <c r="J9" s="21"/>
      <c r="K9" s="21"/>
      <c r="L9" s="37"/>
      <c r="M9" s="21"/>
      <c r="N9" s="21">
        <f>[1]меню!C648</f>
        <v>47</v>
      </c>
      <c r="O9" s="21"/>
      <c r="P9" s="21"/>
      <c r="Q9" s="21">
        <f>[1]меню!C824</f>
        <v>52.02</v>
      </c>
      <c r="R9" s="21">
        <f t="shared" ref="R9:R25" si="4">Q9+P9+O9+N9+M9+L9+K9+J9+I9+H9+G9+F9</f>
        <v>182.02</v>
      </c>
      <c r="S9" s="21">
        <f t="shared" si="3"/>
        <v>15.168333333333335</v>
      </c>
      <c r="T9" s="21">
        <f t="shared" si="1"/>
        <v>126.40277777777779</v>
      </c>
      <c r="U9" s="33"/>
      <c r="V9" s="29"/>
      <c r="W9" s="34"/>
      <c r="X9" s="34"/>
      <c r="Y9" s="33"/>
      <c r="Z9" s="33"/>
    </row>
    <row r="10" spans="1:26" s="31" customFormat="1" x14ac:dyDescent="0.2">
      <c r="A10" s="17">
        <f t="shared" si="2"/>
        <v>6</v>
      </c>
      <c r="B10" s="17" t="s">
        <v>19</v>
      </c>
      <c r="C10" s="18">
        <v>187</v>
      </c>
      <c r="D10" s="19" t="s">
        <v>16</v>
      </c>
      <c r="E10" s="20">
        <f t="shared" si="0"/>
        <v>112.2</v>
      </c>
      <c r="F10" s="21">
        <f>[1]меню!C51+[1]меню!C64</f>
        <v>239</v>
      </c>
      <c r="G10" s="21">
        <f>[1]меню!C123+[1]меню!C141</f>
        <v>40</v>
      </c>
      <c r="H10" s="21"/>
      <c r="I10" s="21">
        <f>[1]меню!C291+[1]меню!C306</f>
        <v>229</v>
      </c>
      <c r="J10" s="21">
        <f>[1]меню!C373</f>
        <v>80</v>
      </c>
      <c r="K10" s="21">
        <f>[1]меню!C443</f>
        <v>20</v>
      </c>
      <c r="L10" s="21">
        <f>[1]меню!C502</f>
        <v>30</v>
      </c>
      <c r="M10" s="21">
        <f>[1]меню!C569+[1]меню!C589</f>
        <v>229</v>
      </c>
      <c r="N10" s="21">
        <f>[1]меню!C633</f>
        <v>90</v>
      </c>
      <c r="O10" s="21">
        <f>[1]меню!C683+[1]меню!C702</f>
        <v>100</v>
      </c>
      <c r="P10" s="21">
        <f>[1]меню!C781+[1]меню!C807</f>
        <v>234</v>
      </c>
      <c r="Q10" s="21">
        <f>[1]меню!C865+[1]меню!C883</f>
        <v>161</v>
      </c>
      <c r="R10" s="21">
        <f t="shared" si="4"/>
        <v>1452</v>
      </c>
      <c r="S10" s="21">
        <f t="shared" si="3"/>
        <v>121</v>
      </c>
      <c r="T10" s="21">
        <f t="shared" si="1"/>
        <v>107.84313725490196</v>
      </c>
      <c r="U10" s="28"/>
      <c r="V10" s="29"/>
      <c r="W10" s="30"/>
      <c r="X10" s="30"/>
      <c r="Y10" s="28"/>
      <c r="Z10" s="28"/>
    </row>
    <row r="11" spans="1:26" s="31" customFormat="1" ht="14.25" customHeight="1" x14ac:dyDescent="0.2">
      <c r="A11" s="17">
        <f t="shared" si="2"/>
        <v>7</v>
      </c>
      <c r="B11" s="17" t="s">
        <v>20</v>
      </c>
      <c r="C11" s="21">
        <v>320</v>
      </c>
      <c r="D11" s="19" t="s">
        <v>12</v>
      </c>
      <c r="E11" s="20">
        <f t="shared" si="0"/>
        <v>160</v>
      </c>
      <c r="F11" s="21">
        <f>[1]меню!C40+[1]меню!C41+[1]меню!C43+[1]меню!C46+[1]меню!C55+[1]меню!C57+[1]меню!C58+[1]меню!C69+[1]меню!C68</f>
        <v>147.5</v>
      </c>
      <c r="G11" s="21">
        <f>[1]меню!C89+[1]меню!C120+[1]меню!C125+[1]меню!C128+[1]меню!C131+[1]меню!C132+[1]меню!C133+[1]меню!C136+[1]меню!C138+[1]меню!C140+[1]меню!C145+[1]меню!C147</f>
        <v>217</v>
      </c>
      <c r="H11" s="21">
        <f>[1]меню!C207+[1]меню!C209+[1]меню!C212+[1]меню!C221+[1]меню!C222</f>
        <v>147</v>
      </c>
      <c r="I11" s="21">
        <f>[1]меню!C281+[1]меню!C282+[1]меню!C285+[1]меню!C288+[1]меню!C295+[1]меню!C294+[1]меню!C296</f>
        <v>102</v>
      </c>
      <c r="J11" s="21">
        <f>[1]меню!C330+[1]меню!C362+[1]меню!C363+[1]меню!C364+[1]меню!C371+[1]меню!C377+[1]меню!C379+[1]меню!C380+[1]меню!C392+[1]меню!C394+[1]меню!C396+[1]меню!C397</f>
        <v>399.5</v>
      </c>
      <c r="K11" s="38">
        <f>[1]меню!C433+[1]меню!C437+[1]меню!C439+[1]меню!C444+[1]меню!C446+[1]меню!C450+[1]меню!C457+[1]меню!C459</f>
        <v>235.34</v>
      </c>
      <c r="L11" s="21">
        <f>[1]меню!C488+[1]меню!C489+[1]меню!C491+[1]меню!C494+[1]меню!C503+[1]меню!C504+[1]меню!C506+[1]меню!C511</f>
        <v>129</v>
      </c>
      <c r="M11" s="21">
        <f>[1]меню!C562+[1]меню!C563+[1]меню!C565+[1]меню!C574+[1]меню!C576+[1]меню!C582+[1]меню!C584+[1]меню!C585</f>
        <v>154</v>
      </c>
      <c r="N11" s="21">
        <f>[1]меню!C625+[1]меню!C629+[1]меню!C637+[1]меню!C641+[1]меню!C650+[1]меню!C653</f>
        <v>151</v>
      </c>
      <c r="O11" s="21">
        <f>[1]меню!C686+[1]меню!C689+[1]меню!C692+[1]меню!C693+[1]меню!C694+[1]меню!C697+[1]меню!C706+[1]меню!C707+[1]меню!C714+[1]меню!C724</f>
        <v>157.15</v>
      </c>
      <c r="P11" s="21">
        <f>[1]меню!C771+[1]меню!C773+[1]меню!C774+[1]меню!C777+[1]меню!C788+[1]меню!C790+[1]меню!C792+[1]меню!C800+[1]меню!C801</f>
        <v>98</v>
      </c>
      <c r="Q11" s="21">
        <f>[1]меню!C858+[1]меню!C869+[1]меню!C871+[1]меню!C872+[1]меню!C878+[1]меню!C879+[1]меню!C881</f>
        <v>90</v>
      </c>
      <c r="R11" s="21">
        <f t="shared" si="4"/>
        <v>2027.49</v>
      </c>
      <c r="S11" s="21">
        <f t="shared" si="3"/>
        <v>168.95750000000001</v>
      </c>
      <c r="T11" s="21">
        <f t="shared" si="1"/>
        <v>105.5984375</v>
      </c>
      <c r="U11" s="28"/>
      <c r="V11" s="29"/>
      <c r="W11" s="30"/>
      <c r="X11" s="30"/>
      <c r="Y11" s="28"/>
      <c r="Z11" s="28"/>
    </row>
    <row r="12" spans="1:26" s="31" customFormat="1" x14ac:dyDescent="0.2">
      <c r="A12" s="17">
        <f t="shared" si="2"/>
        <v>8</v>
      </c>
      <c r="B12" s="17" t="s">
        <v>21</v>
      </c>
      <c r="C12" s="21">
        <v>184.5</v>
      </c>
      <c r="D12" s="19" t="s">
        <v>12</v>
      </c>
      <c r="E12" s="20">
        <f t="shared" si="0"/>
        <v>92.25</v>
      </c>
      <c r="F12" s="39">
        <f>[1]меню!C71</f>
        <v>45</v>
      </c>
      <c r="G12" s="21"/>
      <c r="H12" s="21"/>
      <c r="I12" s="21">
        <f>[1]меню!C313+[1]меню!D273</f>
        <v>140</v>
      </c>
      <c r="J12" s="21">
        <f>[1]меню!C400+[1]меню!C401</f>
        <v>50</v>
      </c>
      <c r="K12" s="21" t="str">
        <f>[1]меню!D421</f>
        <v>180</v>
      </c>
      <c r="L12" s="21"/>
      <c r="M12" s="21">
        <f>[1]меню!C596</f>
        <v>45</v>
      </c>
      <c r="N12" s="21">
        <f>[1]меню!D613+[1]меню!C627</f>
        <v>215</v>
      </c>
      <c r="O12" s="21">
        <f>[1]меню!C727</f>
        <v>45</v>
      </c>
      <c r="P12" s="21">
        <v>100</v>
      </c>
      <c r="Q12" s="21">
        <f>[1]меню!D850+150</f>
        <v>250</v>
      </c>
      <c r="R12" s="21">
        <f t="shared" si="4"/>
        <v>1070</v>
      </c>
      <c r="S12" s="21">
        <f t="shared" si="3"/>
        <v>89.166666666666671</v>
      </c>
      <c r="T12" s="21">
        <f t="shared" si="1"/>
        <v>96.657633242999111</v>
      </c>
      <c r="U12" s="28"/>
      <c r="V12" s="29"/>
      <c r="W12" s="30"/>
      <c r="X12" s="30"/>
      <c r="Y12" s="28"/>
      <c r="Z12" s="28"/>
    </row>
    <row r="13" spans="1:26" s="31" customFormat="1" x14ac:dyDescent="0.2">
      <c r="A13" s="17">
        <f t="shared" si="2"/>
        <v>9</v>
      </c>
      <c r="B13" s="17" t="s">
        <v>22</v>
      </c>
      <c r="C13" s="18">
        <v>20</v>
      </c>
      <c r="D13" s="19" t="s">
        <v>12</v>
      </c>
      <c r="E13" s="20">
        <f t="shared" si="0"/>
        <v>10</v>
      </c>
      <c r="F13" s="21"/>
      <c r="G13" s="21">
        <f>[1]меню!C105+[1]меню!C165</f>
        <v>35</v>
      </c>
      <c r="H13" s="21"/>
      <c r="I13" s="21">
        <f>[1]меню!C271</f>
        <v>25</v>
      </c>
      <c r="J13" s="21"/>
      <c r="K13" s="21">
        <f>[1]меню!C462</f>
        <v>15</v>
      </c>
      <c r="L13" s="21">
        <f>[1]меню!C521</f>
        <v>25</v>
      </c>
      <c r="M13" s="21"/>
      <c r="N13" s="21">
        <f>[1]меню!C656</f>
        <v>25</v>
      </c>
      <c r="O13" s="21"/>
      <c r="P13" s="21"/>
      <c r="Q13" s="21"/>
      <c r="R13" s="21">
        <f t="shared" si="4"/>
        <v>125</v>
      </c>
      <c r="S13" s="21">
        <f t="shared" si="3"/>
        <v>10.416666666666666</v>
      </c>
      <c r="T13" s="21">
        <f t="shared" si="1"/>
        <v>104.16666666666666</v>
      </c>
      <c r="U13" s="28"/>
      <c r="V13" s="29"/>
      <c r="W13" s="30"/>
      <c r="X13" s="30"/>
      <c r="Y13" s="28"/>
      <c r="Z13" s="28"/>
    </row>
    <row r="14" spans="1:26" s="31" customFormat="1" x14ac:dyDescent="0.2">
      <c r="A14" s="17">
        <f t="shared" si="2"/>
        <v>10</v>
      </c>
      <c r="B14" s="17" t="s">
        <v>23</v>
      </c>
      <c r="C14" s="18">
        <v>35</v>
      </c>
      <c r="D14" s="19" t="s">
        <v>16</v>
      </c>
      <c r="E14" s="20">
        <f t="shared" si="0"/>
        <v>21</v>
      </c>
      <c r="F14" s="21">
        <f>[1]меню!C10+[1]меню!C74</f>
        <v>23</v>
      </c>
      <c r="G14" s="21">
        <f>[1]меню!C113+[1]меню!C166</f>
        <v>20</v>
      </c>
      <c r="H14" s="21">
        <f>[1]меню!C178+[1]меню!C192+[1]меню!C197+[1]меню!C237</f>
        <v>30</v>
      </c>
      <c r="I14" s="21">
        <f>[1]меню!C249+[1]меню!C254+[1]меню!C265+[1]меню!C272+[1]меню!C316</f>
        <v>27.426666666666673</v>
      </c>
      <c r="J14" s="21">
        <f>[1]меню!C336+[1]меню!C344+[1]меню!C398+[1]меню!C402</f>
        <v>25.5</v>
      </c>
      <c r="K14" s="21">
        <f>[1]меню!C451+[1]меню!C463+[1]меню!C414+[1]меню!C425</f>
        <v>35</v>
      </c>
      <c r="L14" s="21">
        <f>[1]меню!C475+[1]меню!C480+[1]меню!C522</f>
        <v>30</v>
      </c>
      <c r="M14" s="21">
        <f>[1]меню!C534+[1]меню!C553+[1]меню!C599</f>
        <v>25</v>
      </c>
      <c r="N14" s="21">
        <f>[1]меню!C611+[1]меню!C617+[1]меню!C657</f>
        <v>30</v>
      </c>
      <c r="O14" s="21">
        <f>[1]меню!C670+[1]меню!C730</f>
        <v>20</v>
      </c>
      <c r="P14" s="21">
        <f>[1]меню!C742+[1]меню!C815</f>
        <v>14</v>
      </c>
      <c r="Q14" s="21">
        <f>[1]меню!C847+[1]меню!C886</f>
        <v>15</v>
      </c>
      <c r="R14" s="21">
        <f>Q14+P14+O14+N14+M14+L14+K14+J14+I14+H14+G14+F14</f>
        <v>294.92666666666668</v>
      </c>
      <c r="S14" s="21">
        <f t="shared" si="3"/>
        <v>24.577222222222222</v>
      </c>
      <c r="T14" s="21">
        <f>S14*100/E14</f>
        <v>117.03439153439153</v>
      </c>
      <c r="U14" s="28"/>
      <c r="V14" s="29"/>
      <c r="W14" s="30"/>
      <c r="X14" s="30"/>
      <c r="Y14" s="28"/>
      <c r="Z14" s="28"/>
    </row>
    <row r="15" spans="1:26" s="31" customFormat="1" x14ac:dyDescent="0.2">
      <c r="A15" s="17">
        <f t="shared" si="2"/>
        <v>11</v>
      </c>
      <c r="B15" s="17" t="s">
        <v>24</v>
      </c>
      <c r="C15" s="21">
        <v>15</v>
      </c>
      <c r="D15" s="19" t="s">
        <v>12</v>
      </c>
      <c r="E15" s="20">
        <f t="shared" si="0"/>
        <v>7.5</v>
      </c>
      <c r="F15" s="21"/>
      <c r="G15" s="21"/>
      <c r="H15" s="21"/>
      <c r="I15" s="21"/>
      <c r="J15" s="21">
        <f>[1]меню!C341</f>
        <v>15</v>
      </c>
      <c r="K15" s="21"/>
      <c r="L15" s="28"/>
      <c r="M15" s="21"/>
      <c r="N15" s="21"/>
      <c r="O15" s="21"/>
      <c r="P15" s="21"/>
      <c r="Q15" s="21"/>
      <c r="R15" s="21">
        <f t="shared" si="4"/>
        <v>15</v>
      </c>
      <c r="S15" s="21">
        <f t="shared" si="3"/>
        <v>1.25</v>
      </c>
      <c r="T15" s="21">
        <f>S15*100/E15</f>
        <v>16.666666666666668</v>
      </c>
      <c r="U15" s="28"/>
      <c r="V15" s="29"/>
      <c r="W15" s="30"/>
      <c r="X15" s="30"/>
      <c r="Y15" s="28"/>
      <c r="Z15" s="28"/>
    </row>
    <row r="16" spans="1:26" s="31" customFormat="1" x14ac:dyDescent="0.2">
      <c r="A16" s="17">
        <f t="shared" si="2"/>
        <v>12</v>
      </c>
      <c r="B16" s="17" t="s">
        <v>25</v>
      </c>
      <c r="C16" s="18">
        <v>1.2</v>
      </c>
      <c r="D16" s="19" t="s">
        <v>12</v>
      </c>
      <c r="E16" s="20">
        <f t="shared" si="0"/>
        <v>0.6</v>
      </c>
      <c r="F16" s="21"/>
      <c r="G16" s="21"/>
      <c r="H16" s="21"/>
      <c r="I16" s="21"/>
      <c r="J16" s="21"/>
      <c r="K16" s="21">
        <f>[1]меню!C423</f>
        <v>3.5</v>
      </c>
      <c r="L16" s="21"/>
      <c r="M16" s="21"/>
      <c r="N16" s="21">
        <f>[1]меню!C615</f>
        <v>3.5</v>
      </c>
      <c r="O16" s="21"/>
      <c r="P16" s="21"/>
      <c r="Q16" s="21"/>
      <c r="R16" s="21">
        <f t="shared" si="4"/>
        <v>7</v>
      </c>
      <c r="S16" s="21">
        <f t="shared" si="3"/>
        <v>0.58333333333333337</v>
      </c>
      <c r="T16" s="21">
        <f t="shared" si="1"/>
        <v>97.222222222222229</v>
      </c>
      <c r="U16" s="28"/>
      <c r="V16" s="29"/>
      <c r="W16" s="30"/>
      <c r="X16" s="30"/>
      <c r="Y16" s="28"/>
      <c r="Z16" s="28"/>
    </row>
    <row r="17" spans="1:26" s="31" customFormat="1" x14ac:dyDescent="0.2">
      <c r="A17" s="17">
        <f t="shared" si="2"/>
        <v>13</v>
      </c>
      <c r="B17" s="17" t="s">
        <v>26</v>
      </c>
      <c r="C17" s="18">
        <v>2</v>
      </c>
      <c r="D17" s="19" t="s">
        <v>12</v>
      </c>
      <c r="E17" s="20">
        <f t="shared" si="0"/>
        <v>1</v>
      </c>
      <c r="F17" s="21"/>
      <c r="G17" s="21">
        <f>[1]меню!C112</f>
        <v>2</v>
      </c>
      <c r="H17" s="21">
        <f>[1]меню!C236</f>
        <v>2</v>
      </c>
      <c r="I17" s="21"/>
      <c r="J17" s="21"/>
      <c r="K17" s="40"/>
      <c r="L17" s="21">
        <f>[1]меню!C479</f>
        <v>2</v>
      </c>
      <c r="M17" s="21"/>
      <c r="N17" s="40"/>
      <c r="O17" s="21"/>
      <c r="P17" s="21"/>
      <c r="Q17" s="21"/>
      <c r="R17" s="21">
        <f>Q17+P17+O17+N17+M17+L17+K17+J17+I17+H17+G17+F17</f>
        <v>6</v>
      </c>
      <c r="S17" s="21">
        <f t="shared" si="3"/>
        <v>0.5</v>
      </c>
      <c r="T17" s="21">
        <v>95</v>
      </c>
      <c r="U17" s="28"/>
      <c r="V17" s="29"/>
      <c r="W17" s="30"/>
      <c r="X17" s="30"/>
      <c r="Y17" s="28"/>
      <c r="Z17" s="28"/>
    </row>
    <row r="18" spans="1:26" s="31" customFormat="1" x14ac:dyDescent="0.2">
      <c r="A18" s="17">
        <f t="shared" si="2"/>
        <v>14</v>
      </c>
      <c r="B18" s="17" t="s">
        <v>27</v>
      </c>
      <c r="C18" s="21">
        <v>78</v>
      </c>
      <c r="D18" s="19" t="s">
        <v>12</v>
      </c>
      <c r="E18" s="20">
        <f t="shared" si="0"/>
        <v>39</v>
      </c>
      <c r="F18" s="21">
        <f>[1]меню!C62</f>
        <v>71.099999999999994</v>
      </c>
      <c r="G18" s="21"/>
      <c r="H18" s="21"/>
      <c r="I18" s="21"/>
      <c r="J18" s="21">
        <f>[1]меню!C369+[1]меню!C370+[1]меню!C386</f>
        <v>127.5</v>
      </c>
      <c r="K18" s="21"/>
      <c r="L18" s="21"/>
      <c r="M18" s="21"/>
      <c r="N18" s="21">
        <f>[1]меню!C640</f>
        <v>95</v>
      </c>
      <c r="O18" s="21"/>
      <c r="P18" s="21">
        <f>[1]меню!C797</f>
        <v>79</v>
      </c>
      <c r="Q18" s="21">
        <f>[1]меню!C876</f>
        <v>71.099999999999994</v>
      </c>
      <c r="R18" s="21">
        <f t="shared" si="4"/>
        <v>443.70000000000005</v>
      </c>
      <c r="S18" s="21">
        <f t="shared" si="3"/>
        <v>36.975000000000001</v>
      </c>
      <c r="T18" s="21">
        <f t="shared" ref="T18:T25" si="5">S18*100/E18</f>
        <v>94.807692307692307</v>
      </c>
      <c r="U18" s="28"/>
      <c r="V18" s="29"/>
      <c r="W18" s="30"/>
      <c r="X18" s="30"/>
      <c r="Y18" s="28"/>
      <c r="Z18" s="28"/>
    </row>
    <row r="19" spans="1:26" s="31" customFormat="1" ht="24" x14ac:dyDescent="0.2">
      <c r="A19" s="17">
        <f t="shared" si="2"/>
        <v>15</v>
      </c>
      <c r="B19" s="32" t="s">
        <v>28</v>
      </c>
      <c r="C19" s="18">
        <v>53</v>
      </c>
      <c r="D19" s="19" t="s">
        <v>12</v>
      </c>
      <c r="E19" s="20">
        <f t="shared" si="0"/>
        <v>26.5</v>
      </c>
      <c r="F19" s="21">
        <f>[1]меню!C48</f>
        <v>27</v>
      </c>
      <c r="G19" s="21">
        <f>[1]меню!C153</f>
        <v>70</v>
      </c>
      <c r="H19" s="21">
        <f>[1]меню!C224</f>
        <v>36</v>
      </c>
      <c r="I19" s="21"/>
      <c r="J19" s="21"/>
      <c r="K19" s="21">
        <f>[1]меню!C454</f>
        <v>63.4</v>
      </c>
      <c r="L19" s="21">
        <f>[1]меню!C496</f>
        <v>27</v>
      </c>
      <c r="M19" s="21">
        <f>[1]меню!C567</f>
        <v>36</v>
      </c>
      <c r="N19" s="21"/>
      <c r="O19" s="21">
        <f>[1]меню!C699</f>
        <v>34.700000000000003</v>
      </c>
      <c r="P19" s="21"/>
      <c r="Q19" s="21">
        <f>[1]меню!C862</f>
        <v>27</v>
      </c>
      <c r="R19" s="21">
        <f t="shared" si="4"/>
        <v>321.10000000000002</v>
      </c>
      <c r="S19" s="21">
        <f t="shared" si="3"/>
        <v>26.758333333333336</v>
      </c>
      <c r="T19" s="21">
        <f t="shared" si="5"/>
        <v>100.9748427672956</v>
      </c>
      <c r="U19" s="28"/>
      <c r="V19" s="29"/>
      <c r="W19" s="30"/>
      <c r="X19" s="30"/>
      <c r="Y19" s="28"/>
      <c r="Z19" s="28"/>
    </row>
    <row r="20" spans="1:26" s="31" customFormat="1" x14ac:dyDescent="0.2">
      <c r="A20" s="17">
        <f t="shared" si="2"/>
        <v>16</v>
      </c>
      <c r="B20" s="17" t="s">
        <v>29</v>
      </c>
      <c r="C20" s="21">
        <v>77</v>
      </c>
      <c r="D20" s="19" t="s">
        <v>12</v>
      </c>
      <c r="E20" s="20">
        <f t="shared" si="0"/>
        <v>38.5</v>
      </c>
      <c r="F20" s="21"/>
      <c r="G20" s="21"/>
      <c r="H20" s="21"/>
      <c r="I20" s="21">
        <f>[1]меню!C300</f>
        <v>119</v>
      </c>
      <c r="J20" s="21"/>
      <c r="K20" s="21"/>
      <c r="L20" s="21"/>
      <c r="M20" s="21">
        <f>[1]меню!C580</f>
        <v>120</v>
      </c>
      <c r="N20" s="21">
        <f>[1]меню!C631</f>
        <v>36</v>
      </c>
      <c r="O20" s="21">
        <f>[1]меню!C712</f>
        <v>85</v>
      </c>
      <c r="P20" s="21"/>
      <c r="Q20" s="21">
        <f>[1]меню!C857</f>
        <v>80</v>
      </c>
      <c r="R20" s="21">
        <f t="shared" si="4"/>
        <v>440</v>
      </c>
      <c r="S20" s="21">
        <f t="shared" si="3"/>
        <v>36.666666666666664</v>
      </c>
      <c r="T20" s="21">
        <f t="shared" si="5"/>
        <v>95.238095238095241</v>
      </c>
      <c r="U20" s="28"/>
      <c r="V20" s="29"/>
      <c r="W20" s="30"/>
      <c r="X20" s="30"/>
      <c r="Y20" s="28"/>
      <c r="Z20" s="28"/>
    </row>
    <row r="21" spans="1:26" s="31" customFormat="1" ht="24" x14ac:dyDescent="0.2">
      <c r="A21" s="17">
        <f t="shared" si="2"/>
        <v>17</v>
      </c>
      <c r="B21" s="32" t="s">
        <v>30</v>
      </c>
      <c r="C21" s="21">
        <v>350</v>
      </c>
      <c r="D21" s="19" t="s">
        <v>12</v>
      </c>
      <c r="E21" s="20">
        <f t="shared" si="0"/>
        <v>175</v>
      </c>
      <c r="F21" s="21"/>
      <c r="G21" s="21">
        <f>[1]меню!C87</f>
        <v>110</v>
      </c>
      <c r="H21" s="21">
        <f>[1]меню!C177+[1]меню!C199</f>
        <v>255</v>
      </c>
      <c r="I21" s="21">
        <f>[1]меню!C310+[1]меню!C248</f>
        <v>173</v>
      </c>
      <c r="J21" s="21">
        <f>[1]меню!C327</f>
        <v>100</v>
      </c>
      <c r="K21" s="21">
        <f>[1]меню!C424</f>
        <v>120</v>
      </c>
      <c r="L21" s="21">
        <f>[1]меню!C474</f>
        <v>170</v>
      </c>
      <c r="M21" s="21">
        <f>[1]меню!C533+[1]меню!C555+[1]меню!C593</f>
        <v>294</v>
      </c>
      <c r="N21" s="21">
        <f>[1]меню!C610+[1]меню!C616</f>
        <v>285</v>
      </c>
      <c r="O21" s="21">
        <f>[1]меню!C669+[1]меню!C710+[1]меню!C715</f>
        <v>177</v>
      </c>
      <c r="P21" s="21">
        <f>[1]меню!C741+[1]меню!C811</f>
        <v>193</v>
      </c>
      <c r="Q21" s="21">
        <f>[1]меню!C849</f>
        <v>110</v>
      </c>
      <c r="R21" s="21">
        <f t="shared" si="4"/>
        <v>1987</v>
      </c>
      <c r="S21" s="21">
        <f t="shared" si="3"/>
        <v>165.58333333333334</v>
      </c>
      <c r="T21" s="21">
        <f t="shared" si="5"/>
        <v>94.619047619047635</v>
      </c>
      <c r="U21" s="28"/>
      <c r="V21" s="29"/>
      <c r="W21" s="30"/>
      <c r="X21" s="30"/>
      <c r="Y21" s="28"/>
      <c r="Z21" s="28"/>
    </row>
    <row r="22" spans="1:26" s="31" customFormat="1" ht="24" x14ac:dyDescent="0.2">
      <c r="A22" s="17">
        <f t="shared" si="2"/>
        <v>18</v>
      </c>
      <c r="B22" s="32" t="s">
        <v>31</v>
      </c>
      <c r="C22" s="21">
        <v>180</v>
      </c>
      <c r="D22" s="19" t="s">
        <v>12</v>
      </c>
      <c r="E22" s="27">
        <f t="shared" si="0"/>
        <v>90</v>
      </c>
      <c r="F22" s="21">
        <f>[1]меню!D77</f>
        <v>140</v>
      </c>
      <c r="G22" s="21"/>
      <c r="H22" s="21">
        <f>[1]меню!D200</f>
        <v>140</v>
      </c>
      <c r="I22" s="21"/>
      <c r="J22" s="21">
        <f>[1]меню!D405</f>
        <v>140</v>
      </c>
      <c r="K22" s="21"/>
      <c r="L22" s="21">
        <f>[1]меню!D477</f>
        <v>140</v>
      </c>
      <c r="M22" s="21"/>
      <c r="N22" s="21">
        <f>[1]меню!D660</f>
        <v>140</v>
      </c>
      <c r="O22" s="21">
        <f>[1]меню!C674</f>
        <v>200</v>
      </c>
      <c r="P22" s="21">
        <f>[1]меню!D760</f>
        <v>140</v>
      </c>
      <c r="Q22" s="21"/>
      <c r="R22" s="21">
        <f>Q22+P22+O22+N22+M22+L22+K22+J22+I22+H22+G22+F22</f>
        <v>1040</v>
      </c>
      <c r="S22" s="21">
        <f t="shared" si="3"/>
        <v>86.666666666666671</v>
      </c>
      <c r="T22" s="21">
        <f t="shared" si="5"/>
        <v>96.296296296296305</v>
      </c>
      <c r="U22" s="28"/>
      <c r="V22" s="29"/>
      <c r="W22" s="30"/>
      <c r="X22" s="30"/>
      <c r="Y22" s="28"/>
      <c r="Z22" s="28"/>
    </row>
    <row r="23" spans="1:26" s="31" customFormat="1" x14ac:dyDescent="0.2">
      <c r="A23" s="17">
        <f t="shared" si="2"/>
        <v>19</v>
      </c>
      <c r="B23" s="17" t="s">
        <v>32</v>
      </c>
      <c r="C23" s="21">
        <v>60</v>
      </c>
      <c r="D23" s="19" t="s">
        <v>12</v>
      </c>
      <c r="E23" s="20">
        <f t="shared" si="0"/>
        <v>30</v>
      </c>
      <c r="F23" s="21">
        <f>[1]меню!C8</f>
        <v>193</v>
      </c>
      <c r="G23" s="21"/>
      <c r="H23" s="21"/>
      <c r="I23" s="21">
        <f>[1]меню!C264</f>
        <v>24</v>
      </c>
      <c r="J23" s="21"/>
      <c r="K23" s="21">
        <f>[1]меню!C412</f>
        <v>193</v>
      </c>
      <c r="L23" s="21"/>
      <c r="M23" s="21"/>
      <c r="N23" s="21"/>
      <c r="O23" s="21"/>
      <c r="P23" s="21"/>
      <c r="Q23" s="21"/>
      <c r="R23" s="21">
        <f t="shared" si="4"/>
        <v>410</v>
      </c>
      <c r="S23" s="21">
        <f t="shared" si="3"/>
        <v>34.166666666666664</v>
      </c>
      <c r="T23" s="21">
        <f t="shared" si="5"/>
        <v>113.88888888888889</v>
      </c>
      <c r="U23" s="28"/>
      <c r="V23" s="29"/>
      <c r="W23" s="30"/>
      <c r="X23" s="30"/>
      <c r="Y23" s="28"/>
      <c r="Z23" s="28"/>
    </row>
    <row r="24" spans="1:26" s="31" customFormat="1" x14ac:dyDescent="0.2">
      <c r="A24" s="17">
        <f t="shared" si="2"/>
        <v>20</v>
      </c>
      <c r="B24" s="17" t="s">
        <v>33</v>
      </c>
      <c r="C24" s="21">
        <v>10</v>
      </c>
      <c r="D24" s="19" t="s">
        <v>16</v>
      </c>
      <c r="E24" s="20">
        <f t="shared" si="0"/>
        <v>6</v>
      </c>
      <c r="F24" s="21">
        <f>[1]меню!C28+[1]меню!C60</f>
        <v>24</v>
      </c>
      <c r="G24" s="21">
        <f>[1]меню!C150</f>
        <v>10</v>
      </c>
      <c r="H24" s="21">
        <f>[1]меню!C229</f>
        <v>15</v>
      </c>
      <c r="I24" s="21">
        <f>[1]меню!C266+[1]меню!C298</f>
        <v>14</v>
      </c>
      <c r="J24" s="21">
        <f>[1]меню!C338</f>
        <v>20.5</v>
      </c>
      <c r="K24" s="21">
        <f>[1]меню!C418+[1]меню!C452</f>
        <v>16</v>
      </c>
      <c r="L24" s="21">
        <f>[1]меню!C508+[1]меню!C514</f>
        <v>28</v>
      </c>
      <c r="M24" s="21"/>
      <c r="N24" s="21"/>
      <c r="O24" s="21"/>
      <c r="P24" s="21"/>
      <c r="Q24" s="21">
        <f>[1]меню!C874</f>
        <v>10</v>
      </c>
      <c r="R24" s="21">
        <f t="shared" si="4"/>
        <v>137.5</v>
      </c>
      <c r="S24" s="21">
        <f t="shared" si="3"/>
        <v>11.458333333333334</v>
      </c>
      <c r="T24" s="21">
        <f t="shared" si="5"/>
        <v>190.97222222222226</v>
      </c>
      <c r="U24" s="28"/>
      <c r="V24" s="29"/>
      <c r="W24" s="30"/>
      <c r="X24" s="30"/>
      <c r="Y24" s="28"/>
      <c r="Z24" s="28"/>
    </row>
    <row r="25" spans="1:26" s="35" customFormat="1" x14ac:dyDescent="0.2">
      <c r="A25" s="17">
        <f t="shared" si="2"/>
        <v>21</v>
      </c>
      <c r="B25" s="17" t="s">
        <v>34</v>
      </c>
      <c r="C25" s="21">
        <v>15</v>
      </c>
      <c r="D25" s="19" t="s">
        <v>16</v>
      </c>
      <c r="E25" s="20">
        <f t="shared" si="0"/>
        <v>9</v>
      </c>
      <c r="F25" s="21"/>
      <c r="G25" s="21"/>
      <c r="H25" s="21"/>
      <c r="I25" s="21"/>
      <c r="J25" s="21">
        <f>[1]меню!C328</f>
        <v>15</v>
      </c>
      <c r="K25" s="21">
        <f>[1]меню!C435</f>
        <v>20</v>
      </c>
      <c r="L25" s="21"/>
      <c r="M25" s="21"/>
      <c r="N25" s="21"/>
      <c r="O25" s="21">
        <f>[1]меню!C672</f>
        <v>40</v>
      </c>
      <c r="P25" s="21">
        <f>[1]меню!C756+[1]меню!C785</f>
        <v>38.299999999999997</v>
      </c>
      <c r="Q25" s="21">
        <f>[1]меню!C826</f>
        <v>20</v>
      </c>
      <c r="R25" s="21">
        <f t="shared" si="4"/>
        <v>133.30000000000001</v>
      </c>
      <c r="S25" s="21">
        <f t="shared" si="3"/>
        <v>11.108333333333334</v>
      </c>
      <c r="T25" s="21">
        <f t="shared" si="5"/>
        <v>123.42592592592594</v>
      </c>
      <c r="U25" s="33"/>
      <c r="V25" s="29"/>
      <c r="W25" s="34"/>
      <c r="X25" s="34"/>
      <c r="Y25" s="33"/>
      <c r="Z25" s="33"/>
    </row>
    <row r="26" spans="1:26" s="31" customFormat="1" x14ac:dyDescent="0.2">
      <c r="A26" s="17">
        <f t="shared" si="2"/>
        <v>22</v>
      </c>
      <c r="B26" s="17" t="s">
        <v>35</v>
      </c>
      <c r="C26" s="21">
        <v>35</v>
      </c>
      <c r="D26" s="19" t="s">
        <v>12</v>
      </c>
      <c r="E26" s="20">
        <f t="shared" si="0"/>
        <v>17.5</v>
      </c>
      <c r="F26" s="21">
        <f>[1]меню!C11+[1]меню!C59</f>
        <v>7</v>
      </c>
      <c r="G26" s="21">
        <f>[1]меню!C92+[1]меню!C108+[1]меню!C148+[1]меню!C160+[1]меню!C163</f>
        <v>25.7</v>
      </c>
      <c r="H26" s="21">
        <f>[1]меню!C179+[1]меню!C223+[1]меню!C234</f>
        <v>15</v>
      </c>
      <c r="I26" s="21">
        <f>[1]меню!C250+[1]меню!C256+[1]меню!C297+[1]меню!C304</f>
        <v>15.911725856697824</v>
      </c>
      <c r="J26" s="21">
        <v>30</v>
      </c>
      <c r="K26" s="21">
        <f>[1]меню!C415+[1]меню!C449</f>
        <v>7</v>
      </c>
      <c r="L26" s="21">
        <f>[1]меню!C476+[1]меню!C507+[1]меню!C519</f>
        <v>16</v>
      </c>
      <c r="M26" s="21">
        <f>[1]меню!C535+[1]меню!C594</f>
        <v>10</v>
      </c>
      <c r="N26" s="21">
        <f>[1]меню!C612+[1]меню!C649</f>
        <v>13</v>
      </c>
      <c r="O26" s="21">
        <f>[1]меню!C671+[1]меню!C708+[1]меню!C719+[1]меню!C725</f>
        <v>22</v>
      </c>
      <c r="P26" s="21">
        <f>[1]меню!C743+[1]меню!C812</f>
        <v>10</v>
      </c>
      <c r="Q26" s="21">
        <f>[1]меню!C825+[1]меню!C842+[1]меню!C873</f>
        <v>13.85</v>
      </c>
      <c r="R26" s="21">
        <f>Q26+P26+O26+N26+M26+L26+K26+J26+I26+H26+G26+F26</f>
        <v>185.4617258566978</v>
      </c>
      <c r="S26" s="21">
        <f t="shared" si="3"/>
        <v>15.455143821391482</v>
      </c>
      <c r="T26" s="21">
        <v>96</v>
      </c>
      <c r="U26" s="28"/>
      <c r="V26" s="29"/>
      <c r="W26" s="30"/>
      <c r="X26" s="30"/>
      <c r="Y26" s="28"/>
      <c r="Z26" s="28"/>
    </row>
    <row r="27" spans="1:26" s="31" customFormat="1" x14ac:dyDescent="0.2">
      <c r="A27" s="17">
        <f t="shared" si="2"/>
        <v>23</v>
      </c>
      <c r="B27" s="17" t="s">
        <v>36</v>
      </c>
      <c r="C27" s="18">
        <v>18</v>
      </c>
      <c r="D27" s="19" t="s">
        <v>16</v>
      </c>
      <c r="E27" s="20">
        <f t="shared" si="0"/>
        <v>10.8</v>
      </c>
      <c r="F27" s="21">
        <f>[1]меню!C32+[1]меню!C45+[1]меню!C63</f>
        <v>17.5</v>
      </c>
      <c r="G27" s="21">
        <f>[1]меню!C88+[1]меню!C135+[1]меню!C157</f>
        <v>15</v>
      </c>
      <c r="H27" s="21">
        <f>[1]меню!C193+[1]меню!C211+[1]меню!C230</f>
        <v>14</v>
      </c>
      <c r="I27" s="21">
        <f>[1]меню!C257+[1]меню!C269+[1]меню!C286+[1]меню!C303</f>
        <v>12.794392523364486</v>
      </c>
      <c r="J27" s="21">
        <f>[1]меню!C329+[1]меню!C365+[1]меню!C383+[1]меню!C393</f>
        <v>14</v>
      </c>
      <c r="K27" s="21">
        <f>[1]меню!C436+[1]меню!C460</f>
        <v>11</v>
      </c>
      <c r="L27" s="21">
        <f>[1]меню!C493+[1]меню!C512</f>
        <v>13</v>
      </c>
      <c r="M27" s="21">
        <f>[1]меню!C564+[1]меню!C586</f>
        <v>13</v>
      </c>
      <c r="N27" s="21">
        <f>[1]меню!C628+[1]меню!C646</f>
        <v>12</v>
      </c>
      <c r="O27" s="21">
        <f>[1]меню!C696+[1]меню!C718</f>
        <v>12</v>
      </c>
      <c r="P27" s="21">
        <f>[1]меню!C758+[1]меню!C791</f>
        <v>4</v>
      </c>
      <c r="Q27" s="21">
        <f>[1]меню!C877</f>
        <v>5.5</v>
      </c>
      <c r="R27" s="21">
        <f>Q27+P27+O27+N27+M27+L27+K27+J27+I27+H27+G27+F27</f>
        <v>143.79439252336448</v>
      </c>
      <c r="S27" s="21">
        <f t="shared" si="3"/>
        <v>11.982866043613706</v>
      </c>
      <c r="T27" s="21">
        <f>S27*100/E27</f>
        <v>110.95246336679357</v>
      </c>
      <c r="U27" s="28"/>
      <c r="V27" s="29"/>
      <c r="W27" s="30"/>
      <c r="X27" s="30"/>
      <c r="Y27" s="28"/>
      <c r="Z27" s="28"/>
    </row>
    <row r="28" spans="1:26" s="31" customFormat="1" x14ac:dyDescent="0.2">
      <c r="A28" s="17">
        <f t="shared" si="2"/>
        <v>24</v>
      </c>
      <c r="B28" s="17" t="s">
        <v>37</v>
      </c>
      <c r="C28" s="21">
        <v>39.5</v>
      </c>
      <c r="D28" s="19" t="s">
        <v>12</v>
      </c>
      <c r="E28" s="20">
        <f t="shared" si="0"/>
        <v>19.75</v>
      </c>
      <c r="F28" s="21">
        <f>[1]меню!C12</f>
        <v>15</v>
      </c>
      <c r="G28" s="21">
        <f>[1]меню!C86+[1]меню!C156</f>
        <v>115</v>
      </c>
      <c r="H28" s="21"/>
      <c r="I28" s="21">
        <f>[1]меню!C255+[1]меню!C283</f>
        <v>19.154392523364486</v>
      </c>
      <c r="J28" s="21">
        <f>[1]меню!C343+[1]меню!C326+[1]меню!C372</f>
        <v>109</v>
      </c>
      <c r="K28" s="21">
        <f>[1]меню!C416</f>
        <v>15</v>
      </c>
      <c r="L28" s="21"/>
      <c r="M28" s="21"/>
      <c r="N28" s="21">
        <f>[1]меню!C643</f>
        <v>8</v>
      </c>
      <c r="O28" s="21">
        <f>[1]меню!C716</f>
        <v>4</v>
      </c>
      <c r="P28" s="21"/>
      <c r="Q28" s="21"/>
      <c r="R28" s="21">
        <f>Q28+P28+O28+N28+M28+L28+K28+J28+I28+H28+G28+F28</f>
        <v>285.15439252336449</v>
      </c>
      <c r="S28" s="21">
        <f t="shared" si="3"/>
        <v>23.762866043613709</v>
      </c>
      <c r="T28" s="21">
        <v>95</v>
      </c>
      <c r="U28" s="28"/>
      <c r="V28" s="29"/>
      <c r="W28" s="30"/>
      <c r="X28" s="30"/>
      <c r="Y28" s="28"/>
      <c r="Z28" s="28"/>
    </row>
    <row r="29" spans="1:26" s="31" customFormat="1" x14ac:dyDescent="0.2">
      <c r="A29" s="17">
        <f t="shared" si="2"/>
        <v>25</v>
      </c>
      <c r="B29" s="17" t="s">
        <v>38</v>
      </c>
      <c r="C29" s="18">
        <v>0.3</v>
      </c>
      <c r="D29" s="19" t="s">
        <v>12</v>
      </c>
      <c r="E29" s="20">
        <f t="shared" si="0"/>
        <v>0.15</v>
      </c>
      <c r="F29" s="21"/>
      <c r="G29" s="21">
        <f>[1]меню!C101</f>
        <v>7.0000000000000007E-2</v>
      </c>
      <c r="H29" s="21"/>
      <c r="I29" s="21">
        <f>[1]меню!C259</f>
        <v>5.383177570093458E-2</v>
      </c>
      <c r="J29" s="21"/>
      <c r="K29" s="40"/>
      <c r="L29" s="21"/>
      <c r="M29" s="21"/>
      <c r="N29" s="21"/>
      <c r="O29" s="21"/>
      <c r="P29" s="21"/>
      <c r="Q29" s="41"/>
      <c r="R29" s="21">
        <f t="shared" ref="R29:R33" si="6">Q29+P29+O29+N29+M29+L29+K29+J29+I29+H29+G29+F29</f>
        <v>0.12383177570093459</v>
      </c>
      <c r="S29" s="21">
        <f t="shared" si="3"/>
        <v>1.0319314641744549E-2</v>
      </c>
      <c r="T29" s="21">
        <f t="shared" ref="T29:T34" si="7">S29*100/E29</f>
        <v>6.8795430944963671</v>
      </c>
      <c r="U29" s="28"/>
      <c r="V29" s="29"/>
      <c r="W29" s="30"/>
      <c r="X29" s="30"/>
      <c r="Y29" s="28"/>
      <c r="Z29" s="28"/>
    </row>
    <row r="30" spans="1:26" s="31" customFormat="1" x14ac:dyDescent="0.2">
      <c r="A30" s="17">
        <f t="shared" si="2"/>
        <v>26</v>
      </c>
      <c r="B30" s="17" t="s">
        <v>39</v>
      </c>
      <c r="C30" s="18">
        <v>4</v>
      </c>
      <c r="D30" s="19" t="s">
        <v>12</v>
      </c>
      <c r="E30" s="20">
        <f t="shared" si="0"/>
        <v>2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41"/>
      <c r="R30" s="21">
        <f t="shared" si="6"/>
        <v>0</v>
      </c>
      <c r="S30" s="21">
        <f t="shared" si="3"/>
        <v>0</v>
      </c>
      <c r="T30" s="21">
        <f t="shared" si="7"/>
        <v>0</v>
      </c>
      <c r="U30" s="28"/>
      <c r="V30" s="29"/>
      <c r="W30" s="30"/>
      <c r="X30" s="30"/>
      <c r="Y30" s="28"/>
      <c r="Z30" s="28"/>
    </row>
    <row r="31" spans="1:26" s="31" customFormat="1" ht="36" x14ac:dyDescent="0.2">
      <c r="A31" s="17">
        <f t="shared" si="2"/>
        <v>27</v>
      </c>
      <c r="B31" s="32" t="s">
        <v>40</v>
      </c>
      <c r="C31" s="18">
        <v>200</v>
      </c>
      <c r="D31" s="19" t="s">
        <v>12</v>
      </c>
      <c r="E31" s="20">
        <f t="shared" si="0"/>
        <v>100</v>
      </c>
      <c r="F31" s="21">
        <f>[1]меню!D33</f>
        <v>200</v>
      </c>
      <c r="G31" s="21"/>
      <c r="H31" s="21"/>
      <c r="I31" s="21"/>
      <c r="J31" s="21">
        <f>[1]меню!D346</f>
        <v>200</v>
      </c>
      <c r="K31" s="21"/>
      <c r="L31" s="21"/>
      <c r="M31" s="21"/>
      <c r="N31" s="21"/>
      <c r="O31" s="21"/>
      <c r="P31" s="21">
        <f>[1]меню!D759</f>
        <v>200</v>
      </c>
      <c r="Q31" s="41"/>
      <c r="R31" s="21">
        <f t="shared" si="6"/>
        <v>600</v>
      </c>
      <c r="S31" s="21">
        <f t="shared" si="3"/>
        <v>50</v>
      </c>
      <c r="T31" s="21">
        <f t="shared" si="7"/>
        <v>50</v>
      </c>
      <c r="U31" s="28"/>
      <c r="V31" s="29"/>
      <c r="W31" s="30"/>
      <c r="X31" s="30"/>
      <c r="Y31" s="28"/>
      <c r="Z31" s="28"/>
    </row>
    <row r="32" spans="1:26" s="31" customFormat="1" x14ac:dyDescent="0.2">
      <c r="A32" s="17">
        <f t="shared" si="2"/>
        <v>28</v>
      </c>
      <c r="B32" s="17" t="s">
        <v>41</v>
      </c>
      <c r="C32" s="18">
        <v>40</v>
      </c>
      <c r="D32" s="19" t="s">
        <v>12</v>
      </c>
      <c r="E32" s="20">
        <f t="shared" si="0"/>
        <v>20</v>
      </c>
      <c r="F32" s="21"/>
      <c r="G32" s="21"/>
      <c r="H32" s="21">
        <f>[1]меню!C227</f>
        <v>142</v>
      </c>
      <c r="I32" s="21"/>
      <c r="J32" s="21"/>
      <c r="K32" s="21"/>
      <c r="L32" s="42">
        <f>[1]меню!C510</f>
        <v>88.14</v>
      </c>
      <c r="M32" s="21"/>
      <c r="N32" s="21"/>
      <c r="O32" s="21"/>
      <c r="P32" s="21"/>
      <c r="Q32" s="41"/>
      <c r="R32" s="21">
        <f t="shared" si="6"/>
        <v>230.14</v>
      </c>
      <c r="S32" s="21">
        <f t="shared" si="3"/>
        <v>19.178333333333331</v>
      </c>
      <c r="T32" s="21">
        <f t="shared" si="7"/>
        <v>95.891666666666652</v>
      </c>
      <c r="U32" s="28"/>
      <c r="V32" s="29"/>
      <c r="W32" s="30"/>
      <c r="X32" s="30"/>
      <c r="Y32" s="28"/>
      <c r="Z32" s="28"/>
    </row>
    <row r="33" spans="1:26" s="31" customFormat="1" x14ac:dyDescent="0.2">
      <c r="A33" s="17">
        <v>29</v>
      </c>
      <c r="B33" s="17" t="s">
        <v>42</v>
      </c>
      <c r="C33" s="18">
        <v>2</v>
      </c>
      <c r="D33" s="19" t="s">
        <v>12</v>
      </c>
      <c r="E33" s="20">
        <f t="shared" si="0"/>
        <v>1</v>
      </c>
      <c r="F33" s="41"/>
      <c r="G33" s="41"/>
      <c r="H33" s="41"/>
      <c r="I33" s="41">
        <f>[1]меню!C267</f>
        <v>2E-3</v>
      </c>
      <c r="J33" s="41"/>
      <c r="K33" s="41"/>
      <c r="L33" s="41"/>
      <c r="M33" s="41"/>
      <c r="N33" s="41"/>
      <c r="O33" s="41"/>
      <c r="P33" s="41"/>
      <c r="Q33" s="41"/>
      <c r="R33" s="21">
        <f t="shared" si="6"/>
        <v>2E-3</v>
      </c>
      <c r="S33" s="21">
        <f t="shared" si="3"/>
        <v>1.6666666666666666E-4</v>
      </c>
      <c r="T33" s="21">
        <f t="shared" si="7"/>
        <v>1.6666666666666666E-2</v>
      </c>
      <c r="U33" s="28"/>
      <c r="V33" s="29"/>
      <c r="W33" s="30"/>
      <c r="X33" s="30"/>
      <c r="Y33" s="28"/>
      <c r="Z33" s="28"/>
    </row>
    <row r="34" spans="1:26" s="31" customFormat="1" x14ac:dyDescent="0.2">
      <c r="A34" s="17">
        <v>30</v>
      </c>
      <c r="B34" s="17" t="s">
        <v>43</v>
      </c>
      <c r="C34" s="18">
        <v>2</v>
      </c>
      <c r="D34" s="19" t="s">
        <v>12</v>
      </c>
      <c r="E34" s="20">
        <f t="shared" si="0"/>
        <v>1</v>
      </c>
      <c r="F34" s="41"/>
      <c r="G34" s="41"/>
      <c r="H34" s="41">
        <f>[1]меню!C196</f>
        <v>4</v>
      </c>
      <c r="I34" s="41"/>
      <c r="J34" s="41"/>
      <c r="K34" s="41"/>
      <c r="L34" s="41">
        <f>[1]меню!C552</f>
        <v>4</v>
      </c>
      <c r="M34" s="41"/>
      <c r="N34" s="41"/>
      <c r="O34" s="41"/>
      <c r="P34" s="41"/>
      <c r="Q34" s="41">
        <f>[1]меню!C846</f>
        <v>4</v>
      </c>
      <c r="R34" s="21">
        <f>Q34+P34+O34+N34+M34+L34+K34+J34+I34+H34+G34+F34</f>
        <v>12</v>
      </c>
      <c r="S34" s="21">
        <f t="shared" si="3"/>
        <v>1</v>
      </c>
      <c r="T34" s="21">
        <f t="shared" si="7"/>
        <v>100</v>
      </c>
      <c r="U34" s="28"/>
      <c r="V34" s="29"/>
      <c r="W34" s="30"/>
      <c r="X34" s="30"/>
      <c r="Y34" s="28"/>
      <c r="Z34" s="28"/>
    </row>
    <row r="35" spans="1:26" s="45" customFormat="1" ht="12" x14ac:dyDescent="0.2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6" s="45" customFormat="1" ht="12" x14ac:dyDescent="0.2">
      <c r="A36" s="43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7"/>
      <c r="P36" s="47"/>
      <c r="Q36" s="47"/>
      <c r="R36" s="47"/>
      <c r="S36" s="47"/>
      <c r="T36" s="47"/>
      <c r="U36" s="47"/>
      <c r="V36" s="47"/>
    </row>
    <row r="37" spans="1:26" s="52" customFormat="1" ht="12" x14ac:dyDescent="0.2">
      <c r="A37" s="48"/>
      <c r="B37" s="49"/>
      <c r="C37" s="50"/>
      <c r="D37" s="50"/>
      <c r="E37" s="51"/>
      <c r="F37" s="49"/>
      <c r="G37" s="49"/>
      <c r="H37" s="49"/>
      <c r="I37" s="49"/>
      <c r="J37" s="49"/>
      <c r="K37" s="49"/>
      <c r="L37" s="49"/>
      <c r="M37" s="49"/>
      <c r="N37" s="43"/>
      <c r="O37" s="43"/>
      <c r="P37" s="43"/>
      <c r="Q37" s="43"/>
      <c r="R37" s="48"/>
      <c r="S37" s="48"/>
      <c r="T37" s="48"/>
      <c r="U37" s="48"/>
      <c r="V37" s="48"/>
    </row>
    <row r="38" spans="1:26" s="52" customFormat="1" ht="12" x14ac:dyDescent="0.2">
      <c r="A38" s="48"/>
      <c r="B38" s="49" t="s">
        <v>44</v>
      </c>
      <c r="C38" s="50"/>
      <c r="D38" s="50"/>
      <c r="E38" s="51"/>
      <c r="F38" s="49"/>
      <c r="G38" s="49"/>
      <c r="H38" s="49"/>
      <c r="I38" s="49"/>
      <c r="J38" s="49"/>
      <c r="K38" s="49"/>
      <c r="L38" s="49"/>
      <c r="M38" s="49"/>
      <c r="N38" s="43"/>
      <c r="O38" s="43"/>
      <c r="P38" s="43"/>
      <c r="Q38" s="43"/>
      <c r="R38" s="48"/>
      <c r="S38" s="48"/>
      <c r="T38" s="48"/>
      <c r="U38" s="48"/>
      <c r="V38" s="48"/>
    </row>
    <row r="39" spans="1:26" x14ac:dyDescent="0.2">
      <c r="B39" s="43" t="s">
        <v>45</v>
      </c>
      <c r="C39" s="54"/>
      <c r="D39" s="54"/>
    </row>
    <row r="40" spans="1:26" x14ac:dyDescent="0.2">
      <c r="B40" s="49" t="s">
        <v>46</v>
      </c>
    </row>
  </sheetData>
  <mergeCells count="14">
    <mergeCell ref="V2:V4"/>
    <mergeCell ref="F3:Q3"/>
    <mergeCell ref="B35:V35"/>
    <mergeCell ref="B36:M36"/>
    <mergeCell ref="A1:Z1"/>
    <mergeCell ref="A2:A4"/>
    <mergeCell ref="B2:B4"/>
    <mergeCell ref="C2:C4"/>
    <mergeCell ref="D2:D4"/>
    <mergeCell ref="E2:E4"/>
    <mergeCell ref="F2:Q2"/>
    <mergeCell ref="R2:R4"/>
    <mergeCell ref="S2:S4"/>
    <mergeCell ref="T2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2026-08-05T04:17:23Z</dcterms:modified>
</cp:coreProperties>
</file>